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han\Desktop\Opioid Data Page\Opioid Data Page\DOC\"/>
    </mc:Choice>
  </mc:AlternateContent>
  <bookViews>
    <workbookView xWindow="0" yWindow="0" windowWidth="19200" windowHeight="7245"/>
  </bookViews>
  <sheets>
    <sheet name="Opioid Use_DOC" sheetId="2" r:id="rId1"/>
  </sheets>
  <definedNames>
    <definedName name="IDX" localSheetId="0">'Opioid Use_DOC'!$A$3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6" i="2" l="1"/>
  <c r="Y56" i="2"/>
  <c r="X56" i="2"/>
  <c r="W56" i="2"/>
  <c r="V56" i="2"/>
  <c r="T56" i="2"/>
  <c r="R56" i="2"/>
  <c r="S56" i="2" s="1"/>
  <c r="AF55" i="2"/>
  <c r="AD55" i="2"/>
  <c r="AB55" i="2"/>
  <c r="AC55" i="2" s="1"/>
  <c r="Z55" i="2"/>
  <c r="X55" i="2"/>
  <c r="U55" i="2"/>
  <c r="S55" i="2"/>
  <c r="AF54" i="2"/>
  <c r="AD54" i="2"/>
  <c r="AB54" i="2"/>
  <c r="Z54" i="2"/>
  <c r="X54" i="2"/>
  <c r="U54" i="2"/>
  <c r="S54" i="2"/>
  <c r="AF53" i="2"/>
  <c r="AD53" i="2"/>
  <c r="AB53" i="2"/>
  <c r="Z53" i="2"/>
  <c r="X53" i="2"/>
  <c r="U53" i="2"/>
  <c r="S53" i="2"/>
  <c r="AF52" i="2"/>
  <c r="AD52" i="2"/>
  <c r="AE52" i="2" s="1"/>
  <c r="AB52" i="2"/>
  <c r="AC52" i="2" s="1"/>
  <c r="Z52" i="2"/>
  <c r="X52" i="2"/>
  <c r="U52" i="2"/>
  <c r="S52" i="2"/>
  <c r="AF51" i="2"/>
  <c r="AD51" i="2"/>
  <c r="AB51" i="2"/>
  <c r="AC51" i="2" s="1"/>
  <c r="Z51" i="2"/>
  <c r="X51" i="2"/>
  <c r="U51" i="2"/>
  <c r="S51" i="2"/>
  <c r="AF50" i="2"/>
  <c r="AD50" i="2"/>
  <c r="AB50" i="2"/>
  <c r="AC50" i="2" s="1"/>
  <c r="Z50" i="2"/>
  <c r="X50" i="2"/>
  <c r="U50" i="2"/>
  <c r="S50" i="2"/>
  <c r="AF49" i="2"/>
  <c r="AD49" i="2"/>
  <c r="AB49" i="2"/>
  <c r="Z49" i="2"/>
  <c r="X49" i="2"/>
  <c r="U49" i="2"/>
  <c r="S49" i="2"/>
  <c r="AF48" i="2"/>
  <c r="AD48" i="2"/>
  <c r="AB48" i="2"/>
  <c r="Z48" i="2"/>
  <c r="X48" i="2"/>
  <c r="U48" i="2"/>
  <c r="S48" i="2"/>
  <c r="AF47" i="2"/>
  <c r="AD47" i="2"/>
  <c r="AE47" i="2" s="1"/>
  <c r="AB47" i="2"/>
  <c r="AC47" i="2" s="1"/>
  <c r="Z47" i="2"/>
  <c r="X47" i="2"/>
  <c r="U47" i="2"/>
  <c r="S47" i="2"/>
  <c r="AF46" i="2"/>
  <c r="AD46" i="2"/>
  <c r="AB46" i="2"/>
  <c r="AC46" i="2" s="1"/>
  <c r="Z46" i="2"/>
  <c r="X46" i="2"/>
  <c r="U46" i="2"/>
  <c r="S46" i="2"/>
  <c r="AF45" i="2"/>
  <c r="AD45" i="2"/>
  <c r="AB45" i="2"/>
  <c r="Z45" i="2"/>
  <c r="X45" i="2"/>
  <c r="U45" i="2"/>
  <c r="S45" i="2"/>
  <c r="AF44" i="2"/>
  <c r="AD44" i="2"/>
  <c r="AB44" i="2"/>
  <c r="Z44" i="2"/>
  <c r="X44" i="2"/>
  <c r="U44" i="2"/>
  <c r="S44" i="2"/>
  <c r="AF43" i="2"/>
  <c r="AD43" i="2"/>
  <c r="AE43" i="2" s="1"/>
  <c r="AB43" i="2"/>
  <c r="AC43" i="2" s="1"/>
  <c r="Z43" i="2"/>
  <c r="X43" i="2"/>
  <c r="U43" i="2"/>
  <c r="S43" i="2"/>
  <c r="AF42" i="2"/>
  <c r="AD42" i="2"/>
  <c r="AB42" i="2"/>
  <c r="AC42" i="2" s="1"/>
  <c r="Z42" i="2"/>
  <c r="X42" i="2"/>
  <c r="U42" i="2"/>
  <c r="S42" i="2"/>
  <c r="AF41" i="2"/>
  <c r="AD41" i="2"/>
  <c r="AB41" i="2"/>
  <c r="Z41" i="2"/>
  <c r="X41" i="2"/>
  <c r="U41" i="2"/>
  <c r="S41" i="2"/>
  <c r="AF40" i="2"/>
  <c r="AD40" i="2"/>
  <c r="AB40" i="2"/>
  <c r="Z40" i="2"/>
  <c r="X40" i="2"/>
  <c r="U40" i="2"/>
  <c r="S40" i="2"/>
  <c r="AF39" i="2"/>
  <c r="AD39" i="2"/>
  <c r="AE39" i="2" s="1"/>
  <c r="AB39" i="2"/>
  <c r="AC39" i="2" s="1"/>
  <c r="Z39" i="2"/>
  <c r="X39" i="2"/>
  <c r="U39" i="2"/>
  <c r="S39" i="2"/>
  <c r="AF38" i="2"/>
  <c r="AD38" i="2"/>
  <c r="AB38" i="2"/>
  <c r="AC38" i="2" s="1"/>
  <c r="Z38" i="2"/>
  <c r="X38" i="2"/>
  <c r="U38" i="2"/>
  <c r="S38" i="2"/>
  <c r="AF37" i="2"/>
  <c r="AD37" i="2"/>
  <c r="AB37" i="2"/>
  <c r="Z37" i="2"/>
  <c r="X37" i="2"/>
  <c r="U37" i="2"/>
  <c r="S37" i="2"/>
  <c r="AF36" i="2"/>
  <c r="AD36" i="2"/>
  <c r="AB36" i="2"/>
  <c r="Z36" i="2"/>
  <c r="X36" i="2"/>
  <c r="U36" i="2"/>
  <c r="S36" i="2"/>
  <c r="AF35" i="2"/>
  <c r="AD35" i="2"/>
  <c r="AE35" i="2" s="1"/>
  <c r="AB35" i="2"/>
  <c r="AC35" i="2" s="1"/>
  <c r="Z35" i="2"/>
  <c r="X35" i="2"/>
  <c r="U35" i="2"/>
  <c r="S35" i="2"/>
  <c r="AF34" i="2"/>
  <c r="AD34" i="2"/>
  <c r="AB34" i="2"/>
  <c r="AC34" i="2" s="1"/>
  <c r="Z34" i="2"/>
  <c r="X34" i="2"/>
  <c r="U34" i="2"/>
  <c r="S34" i="2"/>
  <c r="AF33" i="2"/>
  <c r="AD33" i="2"/>
  <c r="AB33" i="2"/>
  <c r="Z33" i="2"/>
  <c r="X33" i="2"/>
  <c r="U33" i="2"/>
  <c r="S33" i="2"/>
  <c r="AF32" i="2"/>
  <c r="AD32" i="2"/>
  <c r="AB32" i="2"/>
  <c r="Z32" i="2"/>
  <c r="X32" i="2"/>
  <c r="U32" i="2"/>
  <c r="S32" i="2"/>
  <c r="AF31" i="2"/>
  <c r="AD31" i="2"/>
  <c r="AE31" i="2" s="1"/>
  <c r="AB31" i="2"/>
  <c r="AC31" i="2" s="1"/>
  <c r="Z31" i="2"/>
  <c r="X31" i="2"/>
  <c r="U31" i="2"/>
  <c r="S31" i="2"/>
  <c r="AF30" i="2"/>
  <c r="AD30" i="2"/>
  <c r="AB30" i="2"/>
  <c r="AC30" i="2" s="1"/>
  <c r="Z30" i="2"/>
  <c r="X30" i="2"/>
  <c r="U30" i="2"/>
  <c r="S30" i="2"/>
  <c r="AF29" i="2"/>
  <c r="AD29" i="2"/>
  <c r="AB29" i="2"/>
  <c r="Z29" i="2"/>
  <c r="X29" i="2"/>
  <c r="U29" i="2"/>
  <c r="S29" i="2"/>
  <c r="AF28" i="2"/>
  <c r="AD28" i="2"/>
  <c r="AB28" i="2"/>
  <c r="Z28" i="2"/>
  <c r="X28" i="2"/>
  <c r="U28" i="2"/>
  <c r="S28" i="2"/>
  <c r="AF27" i="2"/>
  <c r="AD27" i="2"/>
  <c r="AE27" i="2" s="1"/>
  <c r="AB27" i="2"/>
  <c r="AC27" i="2" s="1"/>
  <c r="Z27" i="2"/>
  <c r="X27" i="2"/>
  <c r="U27" i="2"/>
  <c r="S27" i="2"/>
  <c r="AF26" i="2"/>
  <c r="AD26" i="2"/>
  <c r="AB26" i="2"/>
  <c r="AC26" i="2" s="1"/>
  <c r="Z26" i="2"/>
  <c r="X26" i="2"/>
  <c r="U26" i="2"/>
  <c r="S26" i="2"/>
  <c r="AF25" i="2"/>
  <c r="AD25" i="2"/>
  <c r="AB25" i="2"/>
  <c r="Z25" i="2"/>
  <c r="X25" i="2"/>
  <c r="U25" i="2"/>
  <c r="S25" i="2"/>
  <c r="AF24" i="2"/>
  <c r="AD24" i="2"/>
  <c r="AB24" i="2"/>
  <c r="Z24" i="2"/>
  <c r="X24" i="2"/>
  <c r="U24" i="2"/>
  <c r="S24" i="2"/>
  <c r="AF23" i="2"/>
  <c r="AD23" i="2"/>
  <c r="AE23" i="2" s="1"/>
  <c r="AB23" i="2"/>
  <c r="AC23" i="2" s="1"/>
  <c r="Z23" i="2"/>
  <c r="X23" i="2"/>
  <c r="U23" i="2"/>
  <c r="S23" i="2"/>
  <c r="AF22" i="2"/>
  <c r="AD22" i="2"/>
  <c r="AB22" i="2"/>
  <c r="AC22" i="2" s="1"/>
  <c r="Z22" i="2"/>
  <c r="X22" i="2"/>
  <c r="U22" i="2"/>
  <c r="S22" i="2"/>
  <c r="AF21" i="2"/>
  <c r="AD21" i="2"/>
  <c r="AB21" i="2"/>
  <c r="Z21" i="2"/>
  <c r="X21" i="2"/>
  <c r="U21" i="2"/>
  <c r="S21" i="2"/>
  <c r="AF20" i="2"/>
  <c r="AD20" i="2"/>
  <c r="AB20" i="2"/>
  <c r="Z20" i="2"/>
  <c r="X20" i="2"/>
  <c r="U20" i="2"/>
  <c r="S20" i="2"/>
  <c r="AF19" i="2"/>
  <c r="AD19" i="2"/>
  <c r="AE19" i="2" s="1"/>
  <c r="AB19" i="2"/>
  <c r="AC19" i="2" s="1"/>
  <c r="Z19" i="2"/>
  <c r="X19" i="2"/>
  <c r="U19" i="2"/>
  <c r="S19" i="2"/>
  <c r="AF18" i="2"/>
  <c r="AD18" i="2"/>
  <c r="AB18" i="2"/>
  <c r="AC18" i="2" s="1"/>
  <c r="Z18" i="2"/>
  <c r="X18" i="2"/>
  <c r="U18" i="2"/>
  <c r="S18" i="2"/>
  <c r="AF17" i="2"/>
  <c r="AD17" i="2"/>
  <c r="AB17" i="2"/>
  <c r="Z17" i="2"/>
  <c r="X17" i="2"/>
  <c r="U17" i="2"/>
  <c r="S17" i="2"/>
  <c r="AF16" i="2"/>
  <c r="AD16" i="2"/>
  <c r="AB16" i="2"/>
  <c r="Z16" i="2"/>
  <c r="X16" i="2"/>
  <c r="U16" i="2"/>
  <c r="S16" i="2"/>
  <c r="AF15" i="2"/>
  <c r="AD15" i="2"/>
  <c r="AE15" i="2" s="1"/>
  <c r="AB15" i="2"/>
  <c r="AC15" i="2" s="1"/>
  <c r="Z15" i="2"/>
  <c r="X15" i="2"/>
  <c r="U15" i="2"/>
  <c r="S15" i="2"/>
  <c r="AF14" i="2"/>
  <c r="AD14" i="2"/>
  <c r="AB14" i="2"/>
  <c r="AC14" i="2" s="1"/>
  <c r="Z14" i="2"/>
  <c r="X14" i="2"/>
  <c r="U14" i="2"/>
  <c r="S14" i="2"/>
  <c r="AF13" i="2"/>
  <c r="AD13" i="2"/>
  <c r="AB13" i="2"/>
  <c r="Z13" i="2"/>
  <c r="X13" i="2"/>
  <c r="U13" i="2"/>
  <c r="S13" i="2"/>
  <c r="AF12" i="2"/>
  <c r="AD12" i="2"/>
  <c r="AB12" i="2"/>
  <c r="Z12" i="2"/>
  <c r="X12" i="2"/>
  <c r="U12" i="2"/>
  <c r="S12" i="2"/>
  <c r="AF11" i="2"/>
  <c r="AD11" i="2"/>
  <c r="AE11" i="2" s="1"/>
  <c r="AB11" i="2"/>
  <c r="AC11" i="2" s="1"/>
  <c r="Z11" i="2"/>
  <c r="X11" i="2"/>
  <c r="U11" i="2"/>
  <c r="S11" i="2"/>
  <c r="AF10" i="2"/>
  <c r="AD10" i="2"/>
  <c r="AB10" i="2"/>
  <c r="Z10" i="2"/>
  <c r="X10" i="2"/>
  <c r="U10" i="2"/>
  <c r="S10" i="2"/>
  <c r="AF9" i="2"/>
  <c r="AD9" i="2"/>
  <c r="AB9" i="2"/>
  <c r="Z9" i="2"/>
  <c r="X9" i="2"/>
  <c r="U9" i="2"/>
  <c r="S9" i="2"/>
  <c r="AF8" i="2"/>
  <c r="AD8" i="2"/>
  <c r="AB8" i="2"/>
  <c r="Z8" i="2"/>
  <c r="X8" i="2"/>
  <c r="U8" i="2"/>
  <c r="S8" i="2"/>
  <c r="AE12" i="2" l="1"/>
  <c r="AE16" i="2"/>
  <c r="AE20" i="2"/>
  <c r="AE24" i="2"/>
  <c r="AE28" i="2"/>
  <c r="AE32" i="2"/>
  <c r="AE36" i="2"/>
  <c r="AE40" i="2"/>
  <c r="AE44" i="2"/>
  <c r="AE48" i="2"/>
  <c r="AC9" i="2"/>
  <c r="AE10" i="2"/>
  <c r="AC13" i="2"/>
  <c r="AE14" i="2"/>
  <c r="AC17" i="2"/>
  <c r="AE18" i="2"/>
  <c r="AC21" i="2"/>
  <c r="AE22" i="2"/>
  <c r="AC25" i="2"/>
  <c r="AE26" i="2"/>
  <c r="AC29" i="2"/>
  <c r="AE30" i="2"/>
  <c r="AC33" i="2"/>
  <c r="AE34" i="2"/>
  <c r="AC37" i="2"/>
  <c r="AE38" i="2"/>
  <c r="AC41" i="2"/>
  <c r="AE42" i="2"/>
  <c r="AC45" i="2"/>
  <c r="AE46" i="2"/>
  <c r="AC49" i="2"/>
  <c r="AE51" i="2"/>
  <c r="AC54" i="2"/>
  <c r="U56" i="2"/>
  <c r="Z56" i="2"/>
  <c r="AC12" i="2"/>
  <c r="AE13" i="2"/>
  <c r="AC16" i="2"/>
  <c r="AE17" i="2"/>
  <c r="AC20" i="2"/>
  <c r="AE21" i="2"/>
  <c r="AC24" i="2"/>
  <c r="AE25" i="2"/>
  <c r="AC28" i="2"/>
  <c r="AE29" i="2"/>
  <c r="AC32" i="2"/>
  <c r="AE33" i="2"/>
  <c r="AC36" i="2"/>
  <c r="AE37" i="2"/>
  <c r="AC40" i="2"/>
  <c r="AE41" i="2"/>
  <c r="AC44" i="2"/>
  <c r="AE45" i="2"/>
  <c r="AC48" i="2"/>
  <c r="AC53" i="2"/>
  <c r="AE55" i="2"/>
  <c r="AC8" i="2"/>
  <c r="AD56" i="2"/>
  <c r="AE9" i="2"/>
  <c r="AF56" i="2"/>
  <c r="AE49" i="2"/>
  <c r="AE53" i="2"/>
  <c r="AB56" i="2"/>
  <c r="AC56" i="2" s="1"/>
  <c r="AE50" i="2"/>
  <c r="AE54" i="2"/>
  <c r="AC10" i="2"/>
  <c r="AE8" i="2"/>
  <c r="AE56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F55" i="2"/>
  <c r="D55" i="2"/>
  <c r="I55" i="2"/>
  <c r="K55" i="2"/>
  <c r="M8" i="2" l="1"/>
  <c r="O8" i="2"/>
  <c r="Q8" i="2"/>
  <c r="P8" i="2" s="1"/>
  <c r="M9" i="2"/>
  <c r="O9" i="2"/>
  <c r="Q9" i="2"/>
  <c r="N9" i="2" s="1"/>
  <c r="M10" i="2"/>
  <c r="O10" i="2"/>
  <c r="Q10" i="2"/>
  <c r="M11" i="2"/>
  <c r="O11" i="2"/>
  <c r="Q11" i="2"/>
  <c r="M12" i="2"/>
  <c r="O12" i="2"/>
  <c r="Q12" i="2"/>
  <c r="M13" i="2"/>
  <c r="O13" i="2"/>
  <c r="Q13" i="2"/>
  <c r="M14" i="2"/>
  <c r="O14" i="2"/>
  <c r="Q14" i="2"/>
  <c r="M15" i="2"/>
  <c r="O15" i="2"/>
  <c r="Q15" i="2"/>
  <c r="M16" i="2"/>
  <c r="O16" i="2"/>
  <c r="Q16" i="2"/>
  <c r="P16" i="2" s="1"/>
  <c r="M17" i="2"/>
  <c r="O17" i="2"/>
  <c r="Q17" i="2"/>
  <c r="N17" i="2" s="1"/>
  <c r="M18" i="2"/>
  <c r="O18" i="2"/>
  <c r="Q18" i="2"/>
  <c r="M19" i="2"/>
  <c r="O19" i="2"/>
  <c r="Q19" i="2"/>
  <c r="M20" i="2"/>
  <c r="O20" i="2"/>
  <c r="Q20" i="2"/>
  <c r="M21" i="2"/>
  <c r="O21" i="2"/>
  <c r="Q21" i="2"/>
  <c r="M22" i="2"/>
  <c r="O22" i="2"/>
  <c r="Q22" i="2"/>
  <c r="M23" i="2"/>
  <c r="O23" i="2"/>
  <c r="Q23" i="2"/>
  <c r="M24" i="2"/>
  <c r="O24" i="2"/>
  <c r="Q24" i="2"/>
  <c r="P24" i="2" s="1"/>
  <c r="M25" i="2"/>
  <c r="O25" i="2"/>
  <c r="Q25" i="2"/>
  <c r="N25" i="2" s="1"/>
  <c r="M26" i="2"/>
  <c r="O26" i="2"/>
  <c r="Q26" i="2"/>
  <c r="M27" i="2"/>
  <c r="O27" i="2"/>
  <c r="Q27" i="2"/>
  <c r="M28" i="2"/>
  <c r="O28" i="2"/>
  <c r="Q28" i="2"/>
  <c r="M29" i="2"/>
  <c r="O29" i="2"/>
  <c r="Q29" i="2"/>
  <c r="M30" i="2"/>
  <c r="O30" i="2"/>
  <c r="Q30" i="2"/>
  <c r="M31" i="2"/>
  <c r="O31" i="2"/>
  <c r="Q31" i="2"/>
  <c r="M32" i="2"/>
  <c r="O32" i="2"/>
  <c r="Q32" i="2"/>
  <c r="P32" i="2" s="1"/>
  <c r="M33" i="2"/>
  <c r="O33" i="2"/>
  <c r="Q33" i="2"/>
  <c r="N33" i="2" s="1"/>
  <c r="M34" i="2"/>
  <c r="O34" i="2"/>
  <c r="Q34" i="2"/>
  <c r="M35" i="2"/>
  <c r="O35" i="2"/>
  <c r="Q35" i="2"/>
  <c r="M36" i="2"/>
  <c r="O36" i="2"/>
  <c r="Q36" i="2"/>
  <c r="M37" i="2"/>
  <c r="O37" i="2"/>
  <c r="Q37" i="2"/>
  <c r="M38" i="2"/>
  <c r="O38" i="2"/>
  <c r="Q38" i="2"/>
  <c r="M39" i="2"/>
  <c r="O39" i="2"/>
  <c r="Q39" i="2"/>
  <c r="M40" i="2"/>
  <c r="O40" i="2"/>
  <c r="Q40" i="2"/>
  <c r="P40" i="2" s="1"/>
  <c r="M41" i="2"/>
  <c r="O41" i="2"/>
  <c r="Q41" i="2"/>
  <c r="N41" i="2" s="1"/>
  <c r="M42" i="2"/>
  <c r="O42" i="2"/>
  <c r="Q42" i="2"/>
  <c r="M43" i="2"/>
  <c r="O43" i="2"/>
  <c r="Q43" i="2"/>
  <c r="M44" i="2"/>
  <c r="O44" i="2"/>
  <c r="Q44" i="2"/>
  <c r="M45" i="2"/>
  <c r="O45" i="2"/>
  <c r="Q45" i="2"/>
  <c r="M46" i="2"/>
  <c r="N46" i="2" s="1"/>
  <c r="O46" i="2"/>
  <c r="Q46" i="2"/>
  <c r="M47" i="2"/>
  <c r="O47" i="2"/>
  <c r="Q47" i="2"/>
  <c r="M48" i="2"/>
  <c r="O48" i="2"/>
  <c r="Q48" i="2"/>
  <c r="P48" i="2" s="1"/>
  <c r="M49" i="2"/>
  <c r="O49" i="2"/>
  <c r="Q49" i="2"/>
  <c r="M50" i="2"/>
  <c r="O50" i="2"/>
  <c r="Q50" i="2"/>
  <c r="M51" i="2"/>
  <c r="O51" i="2"/>
  <c r="Q51" i="2"/>
  <c r="M52" i="2"/>
  <c r="O52" i="2"/>
  <c r="Q52" i="2"/>
  <c r="M53" i="2"/>
  <c r="O53" i="2"/>
  <c r="Q53" i="2"/>
  <c r="M54" i="2"/>
  <c r="O54" i="2"/>
  <c r="Q54" i="2"/>
  <c r="M55" i="2"/>
  <c r="O55" i="2"/>
  <c r="Q55" i="2"/>
  <c r="C56" i="2"/>
  <c r="E56" i="2"/>
  <c r="G56" i="2"/>
  <c r="H56" i="2"/>
  <c r="J56" i="2"/>
  <c r="L56" i="2"/>
  <c r="P55" i="2" l="1"/>
  <c r="P47" i="2"/>
  <c r="P39" i="2"/>
  <c r="N37" i="2"/>
  <c r="P31" i="2"/>
  <c r="P23" i="2"/>
  <c r="P15" i="2"/>
  <c r="I56" i="2"/>
  <c r="P28" i="2"/>
  <c r="P20" i="2"/>
  <c r="K56" i="2"/>
  <c r="N47" i="2"/>
  <c r="D56" i="2"/>
  <c r="N36" i="2"/>
  <c r="N12" i="2"/>
  <c r="N53" i="2"/>
  <c r="N29" i="2"/>
  <c r="N21" i="2"/>
  <c r="N13" i="2"/>
  <c r="N54" i="2"/>
  <c r="N38" i="2"/>
  <c r="N30" i="2"/>
  <c r="N22" i="2"/>
  <c r="N14" i="2"/>
  <c r="P45" i="2"/>
  <c r="P37" i="2"/>
  <c r="P50" i="2"/>
  <c r="P42" i="2"/>
  <c r="P34" i="2"/>
  <c r="P26" i="2"/>
  <c r="P18" i="2"/>
  <c r="P10" i="2"/>
  <c r="O56" i="2"/>
  <c r="P51" i="2"/>
  <c r="P43" i="2"/>
  <c r="P35" i="2"/>
  <c r="P27" i="2"/>
  <c r="P19" i="2"/>
  <c r="P11" i="2"/>
  <c r="N50" i="2"/>
  <c r="P53" i="2"/>
  <c r="N51" i="2"/>
  <c r="N49" i="2"/>
  <c r="N48" i="2"/>
  <c r="N55" i="2"/>
  <c r="N45" i="2"/>
  <c r="P9" i="2"/>
  <c r="P17" i="2"/>
  <c r="P14" i="2"/>
  <c r="P13" i="2"/>
  <c r="N10" i="2"/>
  <c r="P25" i="2"/>
  <c r="P22" i="2"/>
  <c r="P21" i="2"/>
  <c r="N18" i="2"/>
  <c r="N15" i="2"/>
  <c r="N11" i="2"/>
  <c r="M56" i="2"/>
  <c r="P33" i="2"/>
  <c r="P30" i="2"/>
  <c r="P29" i="2"/>
  <c r="N26" i="2"/>
  <c r="N23" i="2"/>
  <c r="N19" i="2"/>
  <c r="N16" i="2"/>
  <c r="P41" i="2"/>
  <c r="P38" i="2"/>
  <c r="N34" i="2"/>
  <c r="N31" i="2"/>
  <c r="N27" i="2"/>
  <c r="N24" i="2"/>
  <c r="P49" i="2"/>
  <c r="P46" i="2"/>
  <c r="N44" i="2"/>
  <c r="N42" i="2"/>
  <c r="N39" i="2"/>
  <c r="N35" i="2"/>
  <c r="N32" i="2"/>
  <c r="P54" i="2"/>
  <c r="N52" i="2"/>
  <c r="N43" i="2"/>
  <c r="N40" i="2"/>
  <c r="F56" i="2"/>
  <c r="P52" i="2"/>
  <c r="Q56" i="2"/>
  <c r="N8" i="2"/>
  <c r="P36" i="2"/>
  <c r="P12" i="2"/>
  <c r="N28" i="2"/>
  <c r="N20" i="2"/>
  <c r="P44" i="2"/>
  <c r="P56" i="2" l="1"/>
  <c r="N56" i="2"/>
</calcChain>
</file>

<file path=xl/sharedStrings.xml><?xml version="1.0" encoding="utf-8"?>
<sst xmlns="http://schemas.openxmlformats.org/spreadsheetml/2006/main" count="106" uniqueCount="65">
  <si>
    <t>Total</t>
  </si>
  <si>
    <t>#</t>
  </si>
  <si>
    <t>* Only TCUD and TCUD2 assessments marked as valid were used in this analysis.</t>
  </si>
  <si>
    <t>Unknown</t>
  </si>
  <si>
    <t>OUT-OF-STATE</t>
  </si>
  <si>
    <t>YORK</t>
  </si>
  <si>
    <t>WILLIAMSBURG</t>
  </si>
  <si>
    <t>UNION</t>
  </si>
  <si>
    <t>SUMTER</t>
  </si>
  <si>
    <t>SPARTANBURG</t>
  </si>
  <si>
    <t>SALUDA</t>
  </si>
  <si>
    <t>RICHLAND</t>
  </si>
  <si>
    <t>PICKENS</t>
  </si>
  <si>
    <t>ORANGEBURG</t>
  </si>
  <si>
    <t>OCONEE</t>
  </si>
  <si>
    <t>NEWBERRY</t>
  </si>
  <si>
    <t>MARLBORO</t>
  </si>
  <si>
    <t>MARION</t>
  </si>
  <si>
    <t>MCCORMICK</t>
  </si>
  <si>
    <t>LEXINGTON</t>
  </si>
  <si>
    <t>LEE</t>
  </si>
  <si>
    <t>LAURENS</t>
  </si>
  <si>
    <t>LANCASTER</t>
  </si>
  <si>
    <t>KERSHAW</t>
  </si>
  <si>
    <t>JASPER</t>
  </si>
  <si>
    <t>HORRY</t>
  </si>
  <si>
    <t>HAMPTON</t>
  </si>
  <si>
    <t>GREENWOOD</t>
  </si>
  <si>
    <t>GREENVILLE</t>
  </si>
  <si>
    <t>GEORGETOWN</t>
  </si>
  <si>
    <t>FLORENCE</t>
  </si>
  <si>
    <t>FAIRFIELD</t>
  </si>
  <si>
    <t>EDGEFIELD</t>
  </si>
  <si>
    <t>DORCHESTER</t>
  </si>
  <si>
    <t>DILLON</t>
  </si>
  <si>
    <t>DARLINGTON</t>
  </si>
  <si>
    <t>COLLETON</t>
  </si>
  <si>
    <t>CLARENDON</t>
  </si>
  <si>
    <t>CHESTERFIELD</t>
  </si>
  <si>
    <t>CHESTER</t>
  </si>
  <si>
    <t>CHEROKEE</t>
  </si>
  <si>
    <t>CHARLESTON</t>
  </si>
  <si>
    <t>CALHOUN</t>
  </si>
  <si>
    <t>BERKELEY</t>
  </si>
  <si>
    <t>BEAUFORT</t>
  </si>
  <si>
    <t>BARNWELL</t>
  </si>
  <si>
    <t>BAMBERG</t>
  </si>
  <si>
    <t>ANDERSON</t>
  </si>
  <si>
    <t>ALLENDALE</t>
  </si>
  <si>
    <t>AIKEN</t>
  </si>
  <si>
    <t>ABBEVILLE</t>
  </si>
  <si>
    <t>% of Total</t>
  </si>
  <si>
    <t>% of Females</t>
  </si>
  <si>
    <t>% of Males</t>
  </si>
  <si>
    <t>Any 
Screening</t>
  </si>
  <si>
    <t>Most Recent Screening</t>
  </si>
  <si>
    <t>Total  Population</t>
  </si>
  <si>
    <t>Total 
Female Population</t>
  </si>
  <si>
    <t>Total 
Male Population</t>
  </si>
  <si>
    <t>Total Inmates</t>
  </si>
  <si>
    <t>Female Inmates</t>
  </si>
  <si>
    <t>Male Inmates</t>
  </si>
  <si>
    <t>Committing County for Most Serious Offense</t>
  </si>
  <si>
    <t>SCDC Custody Population by Committing County
and Opioid Use Reported on SCDC Substance Abuse Screening*</t>
  </si>
  <si>
    <t>Indicated Opioid Use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</si>
</sst>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165" fontId="2" fillId="0" borderId="9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3" fontId="1" fillId="5" borderId="5" xfId="0" applyNumberFormat="1" applyFont="1" applyFill="1" applyBorder="1"/>
    <xf numFmtId="164" fontId="1" fillId="5" borderId="3" xfId="0" applyNumberFormat="1" applyFont="1" applyFill="1" applyBorder="1"/>
    <xf numFmtId="3" fontId="1" fillId="5" borderId="3" xfId="0" applyNumberFormat="1" applyFont="1" applyFill="1" applyBorder="1"/>
    <xf numFmtId="3" fontId="1" fillId="5" borderId="2" xfId="0" applyNumberFormat="1" applyFont="1" applyFill="1" applyBorder="1"/>
    <xf numFmtId="3" fontId="1" fillId="4" borderId="5" xfId="0" applyNumberFormat="1" applyFont="1" applyFill="1" applyBorder="1"/>
    <xf numFmtId="164" fontId="1" fillId="4" borderId="3" xfId="0" applyNumberFormat="1" applyFont="1" applyFill="1" applyBorder="1"/>
    <xf numFmtId="3" fontId="1" fillId="4" borderId="3" xfId="0" applyNumberFormat="1" applyFont="1" applyFill="1" applyBorder="1"/>
    <xf numFmtId="3" fontId="1" fillId="4" borderId="2" xfId="0" applyNumberFormat="1" applyFont="1" applyFill="1" applyBorder="1"/>
    <xf numFmtId="3" fontId="1" fillId="3" borderId="4" xfId="0" applyNumberFormat="1" applyFont="1" applyFill="1" applyBorder="1"/>
    <xf numFmtId="164" fontId="1" fillId="3" borderId="3" xfId="0" applyNumberFormat="1" applyFont="1" applyFill="1" applyBorder="1"/>
    <xf numFmtId="3" fontId="1" fillId="3" borderId="3" xfId="0" applyNumberFormat="1" applyFont="1" applyFill="1" applyBorder="1"/>
    <xf numFmtId="3" fontId="1" fillId="3" borderId="2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8"/>
  <sheetViews>
    <sheetView showGridLines="0" tabSelected="1" workbookViewId="0">
      <selection activeCell="B61" sqref="B61"/>
    </sheetView>
  </sheetViews>
  <sheetFormatPr defaultColWidth="8.85546875" defaultRowHeight="15" x14ac:dyDescent="0.25"/>
  <cols>
    <col min="1" max="1" width="5.7109375" style="1" bestFit="1" customWidth="1"/>
    <col min="2" max="2" width="20" style="1" customWidth="1"/>
    <col min="3" max="3" width="6.140625" style="1" bestFit="1" customWidth="1"/>
    <col min="4" max="4" width="10.140625" style="1" bestFit="1" customWidth="1"/>
    <col min="5" max="5" width="6.140625" style="1" bestFit="1" customWidth="1"/>
    <col min="6" max="6" width="10.140625" style="1" bestFit="1" customWidth="1"/>
    <col min="7" max="7" width="10.5703125" style="1" customWidth="1"/>
    <col min="8" max="8" width="5.28515625" style="1" customWidth="1"/>
    <col min="9" max="9" width="11.85546875" style="1" bestFit="1" customWidth="1"/>
    <col min="10" max="10" width="5.140625" style="1" customWidth="1"/>
    <col min="11" max="11" width="11.85546875" style="1" bestFit="1" customWidth="1"/>
    <col min="12" max="12" width="10.5703125" style="1" customWidth="1"/>
    <col min="13" max="13" width="6.140625" style="1" bestFit="1" customWidth="1"/>
    <col min="14" max="14" width="9.28515625" style="1" bestFit="1" customWidth="1"/>
    <col min="15" max="15" width="6.140625" style="1" bestFit="1" customWidth="1"/>
    <col min="16" max="16" width="9.28515625" style="1" bestFit="1" customWidth="1"/>
    <col min="17" max="17" width="10.5703125" style="1" customWidth="1"/>
    <col min="18" max="16384" width="8.85546875" style="1"/>
  </cols>
  <sheetData>
    <row r="1" spans="1:32" ht="35.450000000000003" customHeight="1" x14ac:dyDescent="0.3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35.450000000000003" customHeigh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8.75" x14ac:dyDescent="0.3">
      <c r="A3" s="50">
        <v>2016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>
        <v>2017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5.75" customHeight="1" x14ac:dyDescent="0.25">
      <c r="A4" s="39" t="s">
        <v>62</v>
      </c>
      <c r="B4" s="40"/>
      <c r="C4" s="41" t="s">
        <v>61</v>
      </c>
      <c r="D4" s="42"/>
      <c r="E4" s="42"/>
      <c r="F4" s="42"/>
      <c r="G4" s="43"/>
      <c r="H4" s="44" t="s">
        <v>60</v>
      </c>
      <c r="I4" s="45"/>
      <c r="J4" s="45"/>
      <c r="K4" s="45"/>
      <c r="L4" s="46"/>
      <c r="M4" s="47" t="s">
        <v>59</v>
      </c>
      <c r="N4" s="48"/>
      <c r="O4" s="48"/>
      <c r="P4" s="48"/>
      <c r="Q4" s="49"/>
      <c r="R4" s="41" t="s">
        <v>61</v>
      </c>
      <c r="S4" s="42"/>
      <c r="T4" s="42"/>
      <c r="U4" s="42"/>
      <c r="V4" s="43"/>
      <c r="W4" s="44" t="s">
        <v>60</v>
      </c>
      <c r="X4" s="45"/>
      <c r="Y4" s="45"/>
      <c r="Z4" s="45"/>
      <c r="AA4" s="46"/>
      <c r="AB4" s="47" t="s">
        <v>59</v>
      </c>
      <c r="AC4" s="48"/>
      <c r="AD4" s="48"/>
      <c r="AE4" s="48"/>
      <c r="AF4" s="49"/>
    </row>
    <row r="5" spans="1:32" ht="14.45" customHeight="1" x14ac:dyDescent="0.25">
      <c r="A5" s="32"/>
      <c r="B5" s="33"/>
      <c r="C5" s="34" t="s">
        <v>64</v>
      </c>
      <c r="D5" s="35"/>
      <c r="E5" s="35"/>
      <c r="F5" s="35"/>
      <c r="G5" s="36" t="s">
        <v>58</v>
      </c>
      <c r="H5" s="34" t="s">
        <v>64</v>
      </c>
      <c r="I5" s="35"/>
      <c r="J5" s="35"/>
      <c r="K5" s="35"/>
      <c r="L5" s="37" t="s">
        <v>57</v>
      </c>
      <c r="M5" s="34" t="s">
        <v>64</v>
      </c>
      <c r="N5" s="35"/>
      <c r="O5" s="35"/>
      <c r="P5" s="35"/>
      <c r="Q5" s="38" t="s">
        <v>56</v>
      </c>
      <c r="R5" s="34" t="s">
        <v>64</v>
      </c>
      <c r="S5" s="35"/>
      <c r="T5" s="35"/>
      <c r="U5" s="35"/>
      <c r="V5" s="36" t="s">
        <v>58</v>
      </c>
      <c r="W5" s="34" t="s">
        <v>64</v>
      </c>
      <c r="X5" s="35"/>
      <c r="Y5" s="35"/>
      <c r="Z5" s="35"/>
      <c r="AA5" s="37" t="s">
        <v>57</v>
      </c>
      <c r="AB5" s="34" t="s">
        <v>64</v>
      </c>
      <c r="AC5" s="35"/>
      <c r="AD5" s="35"/>
      <c r="AE5" s="35"/>
      <c r="AF5" s="38" t="s">
        <v>56</v>
      </c>
    </row>
    <row r="6" spans="1:32" ht="27.6" customHeight="1" x14ac:dyDescent="0.25">
      <c r="A6" s="32"/>
      <c r="B6" s="33"/>
      <c r="C6" s="27" t="s">
        <v>55</v>
      </c>
      <c r="D6" s="28"/>
      <c r="E6" s="28" t="s">
        <v>54</v>
      </c>
      <c r="F6" s="28"/>
      <c r="G6" s="36"/>
      <c r="H6" s="27" t="s">
        <v>55</v>
      </c>
      <c r="I6" s="28"/>
      <c r="J6" s="28" t="s">
        <v>54</v>
      </c>
      <c r="K6" s="28"/>
      <c r="L6" s="37"/>
      <c r="M6" s="27" t="s">
        <v>55</v>
      </c>
      <c r="N6" s="28"/>
      <c r="O6" s="28" t="s">
        <v>54</v>
      </c>
      <c r="P6" s="28"/>
      <c r="Q6" s="38"/>
      <c r="R6" s="27" t="s">
        <v>55</v>
      </c>
      <c r="S6" s="28"/>
      <c r="T6" s="28" t="s">
        <v>54</v>
      </c>
      <c r="U6" s="28"/>
      <c r="V6" s="36"/>
      <c r="W6" s="27" t="s">
        <v>55</v>
      </c>
      <c r="X6" s="28"/>
      <c r="Y6" s="28" t="s">
        <v>54</v>
      </c>
      <c r="Z6" s="28"/>
      <c r="AA6" s="37"/>
      <c r="AB6" s="27" t="s">
        <v>55</v>
      </c>
      <c r="AC6" s="28"/>
      <c r="AD6" s="28" t="s">
        <v>54</v>
      </c>
      <c r="AE6" s="28"/>
      <c r="AF6" s="38"/>
    </row>
    <row r="7" spans="1:32" ht="28.5" x14ac:dyDescent="0.25">
      <c r="A7" s="32"/>
      <c r="B7" s="33"/>
      <c r="C7" s="2" t="s">
        <v>1</v>
      </c>
      <c r="D7" s="3" t="s">
        <v>53</v>
      </c>
      <c r="E7" s="3" t="s">
        <v>1</v>
      </c>
      <c r="F7" s="3" t="s">
        <v>53</v>
      </c>
      <c r="G7" s="36"/>
      <c r="H7" s="2" t="s">
        <v>1</v>
      </c>
      <c r="I7" s="3" t="s">
        <v>52</v>
      </c>
      <c r="J7" s="3" t="s">
        <v>1</v>
      </c>
      <c r="K7" s="3" t="s">
        <v>52</v>
      </c>
      <c r="L7" s="37"/>
      <c r="M7" s="2" t="s">
        <v>1</v>
      </c>
      <c r="N7" s="3" t="s">
        <v>51</v>
      </c>
      <c r="O7" s="3" t="s">
        <v>1</v>
      </c>
      <c r="P7" s="3" t="s">
        <v>51</v>
      </c>
      <c r="Q7" s="38"/>
      <c r="R7" s="2" t="s">
        <v>1</v>
      </c>
      <c r="S7" s="3" t="s">
        <v>53</v>
      </c>
      <c r="T7" s="3" t="s">
        <v>1</v>
      </c>
      <c r="U7" s="3" t="s">
        <v>53</v>
      </c>
      <c r="V7" s="36"/>
      <c r="W7" s="2" t="s">
        <v>1</v>
      </c>
      <c r="X7" s="3" t="s">
        <v>52</v>
      </c>
      <c r="Y7" s="3" t="s">
        <v>1</v>
      </c>
      <c r="Z7" s="3" t="s">
        <v>52</v>
      </c>
      <c r="AA7" s="37"/>
      <c r="AB7" s="2" t="s">
        <v>1</v>
      </c>
      <c r="AC7" s="3" t="s">
        <v>51</v>
      </c>
      <c r="AD7" s="3" t="s">
        <v>1</v>
      </c>
      <c r="AE7" s="3" t="s">
        <v>51</v>
      </c>
      <c r="AF7" s="38"/>
    </row>
    <row r="8" spans="1:32" x14ac:dyDescent="0.25">
      <c r="A8" s="4">
        <v>1</v>
      </c>
      <c r="B8" s="5" t="s">
        <v>50</v>
      </c>
      <c r="C8" s="6">
        <v>5</v>
      </c>
      <c r="D8" s="12">
        <f t="shared" ref="D8:D54" si="0">IFERROR(C8/G8,"N/A")</f>
        <v>4.9019607843137254E-2</v>
      </c>
      <c r="E8" s="8">
        <v>5</v>
      </c>
      <c r="F8" s="12">
        <f t="shared" ref="F8:F54" si="1">IFERROR(E8/G8,"N/A")</f>
        <v>4.9019607843137254E-2</v>
      </c>
      <c r="G8" s="9">
        <v>102</v>
      </c>
      <c r="H8" s="6">
        <v>3</v>
      </c>
      <c r="I8" s="12">
        <f t="shared" ref="I8:I54" si="2">IFERROR(H8/L8,"N/A")</f>
        <v>0.33333333333333331</v>
      </c>
      <c r="J8" s="8">
        <v>3</v>
      </c>
      <c r="K8" s="12">
        <f t="shared" ref="K8:K54" si="3">IFERROR(J8/L8,"N/A")</f>
        <v>0.33333333333333331</v>
      </c>
      <c r="L8" s="9">
        <v>9</v>
      </c>
      <c r="M8" s="6">
        <f t="shared" ref="M8:M55" si="4">C8+H8</f>
        <v>8</v>
      </c>
      <c r="N8" s="7">
        <f t="shared" ref="N8:N55" si="5">IF(M8="","",M8/Q8)</f>
        <v>7.2072072072072071E-2</v>
      </c>
      <c r="O8" s="8">
        <f t="shared" ref="O8:O55" si="6">E8+J8</f>
        <v>8</v>
      </c>
      <c r="P8" s="7">
        <f t="shared" ref="P8:P55" si="7">IF(O8="","",O8/Q8)</f>
        <v>7.2072072072072071E-2</v>
      </c>
      <c r="Q8" s="9">
        <f t="shared" ref="Q8:Q55" si="8">G8+L8</f>
        <v>111</v>
      </c>
      <c r="R8" s="6">
        <v>5</v>
      </c>
      <c r="S8" s="12">
        <f t="shared" ref="S8:S54" si="9">IFERROR(R8/V8,"N/A")</f>
        <v>4.9019607843137254E-2</v>
      </c>
      <c r="T8" s="8">
        <v>6</v>
      </c>
      <c r="U8" s="12">
        <f t="shared" ref="U8:U54" si="10">IFERROR(T8/V8,"N/A")</f>
        <v>5.8823529411764705E-2</v>
      </c>
      <c r="V8" s="9">
        <v>102</v>
      </c>
      <c r="W8" s="6">
        <v>3</v>
      </c>
      <c r="X8" s="12">
        <f t="shared" ref="X8:X54" si="11">IFERROR(W8/AA8,"N/A")</f>
        <v>0.375</v>
      </c>
      <c r="Y8" s="8">
        <v>3</v>
      </c>
      <c r="Z8" s="12">
        <f t="shared" ref="Z8:Z54" si="12">IFERROR(Y8/AA8,"N/A")</f>
        <v>0.375</v>
      </c>
      <c r="AA8" s="9">
        <v>8</v>
      </c>
      <c r="AB8" s="6">
        <f t="shared" ref="AB8:AB55" si="13">R8+W8</f>
        <v>8</v>
      </c>
      <c r="AC8" s="7">
        <f t="shared" ref="AC8:AC55" si="14">IF(AB8="","",AB8/AF8)</f>
        <v>7.2727272727272724E-2</v>
      </c>
      <c r="AD8" s="8">
        <f t="shared" ref="AD8:AD55" si="15">T8+Y8</f>
        <v>9</v>
      </c>
      <c r="AE8" s="7">
        <f t="shared" ref="AE8:AE55" si="16">IF(AD8="","",AD8/AF8)</f>
        <v>8.1818181818181818E-2</v>
      </c>
      <c r="AF8" s="9">
        <f t="shared" ref="AF8:AF55" si="17">V8+AA8</f>
        <v>110</v>
      </c>
    </row>
    <row r="9" spans="1:32" x14ac:dyDescent="0.25">
      <c r="A9" s="4">
        <v>2</v>
      </c>
      <c r="B9" s="5" t="s">
        <v>49</v>
      </c>
      <c r="C9" s="6">
        <v>43</v>
      </c>
      <c r="D9" s="12">
        <f t="shared" si="0"/>
        <v>6.5052950075642962E-2</v>
      </c>
      <c r="E9" s="8">
        <v>51</v>
      </c>
      <c r="F9" s="12">
        <f t="shared" si="1"/>
        <v>7.7155824508320731E-2</v>
      </c>
      <c r="G9" s="9">
        <v>661</v>
      </c>
      <c r="H9" s="6">
        <v>12</v>
      </c>
      <c r="I9" s="12">
        <f t="shared" si="2"/>
        <v>0.24489795918367346</v>
      </c>
      <c r="J9" s="8">
        <v>12</v>
      </c>
      <c r="K9" s="12">
        <f t="shared" si="3"/>
        <v>0.24489795918367346</v>
      </c>
      <c r="L9" s="9">
        <v>49</v>
      </c>
      <c r="M9" s="6">
        <f t="shared" si="4"/>
        <v>55</v>
      </c>
      <c r="N9" s="7">
        <f t="shared" si="5"/>
        <v>7.746478873239436E-2</v>
      </c>
      <c r="O9" s="8">
        <f t="shared" si="6"/>
        <v>63</v>
      </c>
      <c r="P9" s="7">
        <f t="shared" si="7"/>
        <v>8.873239436619719E-2</v>
      </c>
      <c r="Q9" s="9">
        <f t="shared" si="8"/>
        <v>710</v>
      </c>
      <c r="R9" s="6">
        <v>53</v>
      </c>
      <c r="S9" s="12">
        <f t="shared" si="9"/>
        <v>8.1288343558282211E-2</v>
      </c>
      <c r="T9" s="8">
        <v>63</v>
      </c>
      <c r="U9" s="12">
        <f t="shared" si="10"/>
        <v>9.6625766871165641E-2</v>
      </c>
      <c r="V9" s="9">
        <v>652</v>
      </c>
      <c r="W9" s="6">
        <v>15</v>
      </c>
      <c r="X9" s="12">
        <f t="shared" si="11"/>
        <v>0.27272727272727271</v>
      </c>
      <c r="Y9" s="8">
        <v>16</v>
      </c>
      <c r="Z9" s="12">
        <f t="shared" si="12"/>
        <v>0.29090909090909089</v>
      </c>
      <c r="AA9" s="9">
        <v>55</v>
      </c>
      <c r="AB9" s="6">
        <f t="shared" si="13"/>
        <v>68</v>
      </c>
      <c r="AC9" s="7">
        <f t="shared" si="14"/>
        <v>9.6181046676096185E-2</v>
      </c>
      <c r="AD9" s="8">
        <f t="shared" si="15"/>
        <v>79</v>
      </c>
      <c r="AE9" s="7">
        <f t="shared" si="16"/>
        <v>0.11173974540311174</v>
      </c>
      <c r="AF9" s="9">
        <f t="shared" si="17"/>
        <v>707</v>
      </c>
    </row>
    <row r="10" spans="1:32" x14ac:dyDescent="0.25">
      <c r="A10" s="4">
        <v>3</v>
      </c>
      <c r="B10" s="5" t="s">
        <v>48</v>
      </c>
      <c r="C10" s="6">
        <v>0</v>
      </c>
      <c r="D10" s="12">
        <f t="shared" si="0"/>
        <v>0</v>
      </c>
      <c r="E10" s="8">
        <v>0</v>
      </c>
      <c r="F10" s="12">
        <f t="shared" si="1"/>
        <v>0</v>
      </c>
      <c r="G10" s="9">
        <v>35</v>
      </c>
      <c r="H10" s="6">
        <v>0</v>
      </c>
      <c r="I10" s="12" t="str">
        <f t="shared" si="2"/>
        <v>N/A</v>
      </c>
      <c r="J10" s="8">
        <v>0</v>
      </c>
      <c r="K10" s="12" t="str">
        <f t="shared" si="3"/>
        <v>N/A</v>
      </c>
      <c r="L10" s="9">
        <v>0</v>
      </c>
      <c r="M10" s="6">
        <f t="shared" si="4"/>
        <v>0</v>
      </c>
      <c r="N10" s="7">
        <f t="shared" si="5"/>
        <v>0</v>
      </c>
      <c r="O10" s="8">
        <f t="shared" si="6"/>
        <v>0</v>
      </c>
      <c r="P10" s="7">
        <f t="shared" si="7"/>
        <v>0</v>
      </c>
      <c r="Q10" s="9">
        <f t="shared" si="8"/>
        <v>35</v>
      </c>
      <c r="R10" s="6">
        <v>0</v>
      </c>
      <c r="S10" s="12">
        <f t="shared" si="9"/>
        <v>0</v>
      </c>
      <c r="T10" s="8">
        <v>0</v>
      </c>
      <c r="U10" s="12">
        <f t="shared" si="10"/>
        <v>0</v>
      </c>
      <c r="V10" s="9">
        <v>33</v>
      </c>
      <c r="W10" s="6">
        <v>0</v>
      </c>
      <c r="X10" s="12">
        <f t="shared" si="11"/>
        <v>0</v>
      </c>
      <c r="Y10" s="8">
        <v>0</v>
      </c>
      <c r="Z10" s="12">
        <f t="shared" si="12"/>
        <v>0</v>
      </c>
      <c r="AA10" s="9">
        <v>1</v>
      </c>
      <c r="AB10" s="6">
        <f t="shared" si="13"/>
        <v>0</v>
      </c>
      <c r="AC10" s="7">
        <f t="shared" si="14"/>
        <v>0</v>
      </c>
      <c r="AD10" s="8">
        <f t="shared" si="15"/>
        <v>0</v>
      </c>
      <c r="AE10" s="7">
        <f t="shared" si="16"/>
        <v>0</v>
      </c>
      <c r="AF10" s="9">
        <f t="shared" si="17"/>
        <v>34</v>
      </c>
    </row>
    <row r="11" spans="1:32" x14ac:dyDescent="0.25">
      <c r="A11" s="4">
        <v>4</v>
      </c>
      <c r="B11" s="5" t="s">
        <v>47</v>
      </c>
      <c r="C11" s="6">
        <v>32</v>
      </c>
      <c r="D11" s="12">
        <f t="shared" si="0"/>
        <v>5.3962900505902189E-2</v>
      </c>
      <c r="E11" s="8">
        <v>41</v>
      </c>
      <c r="F11" s="12">
        <f t="shared" si="1"/>
        <v>6.9139966273187178E-2</v>
      </c>
      <c r="G11" s="9">
        <v>593</v>
      </c>
      <c r="H11" s="6">
        <v>8</v>
      </c>
      <c r="I11" s="12">
        <f t="shared" si="2"/>
        <v>0.13559322033898305</v>
      </c>
      <c r="J11" s="8">
        <v>9</v>
      </c>
      <c r="K11" s="12">
        <f t="shared" si="3"/>
        <v>0.15254237288135594</v>
      </c>
      <c r="L11" s="9">
        <v>59</v>
      </c>
      <c r="M11" s="6">
        <f t="shared" si="4"/>
        <v>40</v>
      </c>
      <c r="N11" s="7">
        <f t="shared" si="5"/>
        <v>6.1349693251533742E-2</v>
      </c>
      <c r="O11" s="8">
        <f t="shared" si="6"/>
        <v>50</v>
      </c>
      <c r="P11" s="7">
        <f t="shared" si="7"/>
        <v>7.6687116564417179E-2</v>
      </c>
      <c r="Q11" s="9">
        <f t="shared" si="8"/>
        <v>652</v>
      </c>
      <c r="R11" s="6">
        <v>29</v>
      </c>
      <c r="S11" s="12">
        <f t="shared" si="9"/>
        <v>5.3903345724907063E-2</v>
      </c>
      <c r="T11" s="8">
        <v>42</v>
      </c>
      <c r="U11" s="12">
        <f t="shared" si="10"/>
        <v>7.8066914498141265E-2</v>
      </c>
      <c r="V11" s="9">
        <v>538</v>
      </c>
      <c r="W11" s="6">
        <v>5</v>
      </c>
      <c r="X11" s="12">
        <f t="shared" si="11"/>
        <v>0.12820512820512819</v>
      </c>
      <c r="Y11" s="8">
        <v>5</v>
      </c>
      <c r="Z11" s="12">
        <f t="shared" si="12"/>
        <v>0.12820512820512819</v>
      </c>
      <c r="AA11" s="9">
        <v>39</v>
      </c>
      <c r="AB11" s="6">
        <f t="shared" si="13"/>
        <v>34</v>
      </c>
      <c r="AC11" s="7">
        <f t="shared" si="14"/>
        <v>5.8925476603119586E-2</v>
      </c>
      <c r="AD11" s="8">
        <f t="shared" si="15"/>
        <v>47</v>
      </c>
      <c r="AE11" s="7">
        <f t="shared" si="16"/>
        <v>8.1455805892547667E-2</v>
      </c>
      <c r="AF11" s="9">
        <f t="shared" si="17"/>
        <v>577</v>
      </c>
    </row>
    <row r="12" spans="1:32" x14ac:dyDescent="0.25">
      <c r="A12" s="4">
        <v>5</v>
      </c>
      <c r="B12" s="5" t="s">
        <v>46</v>
      </c>
      <c r="C12" s="6">
        <v>6</v>
      </c>
      <c r="D12" s="12">
        <f t="shared" si="0"/>
        <v>0.06</v>
      </c>
      <c r="E12" s="8">
        <v>6</v>
      </c>
      <c r="F12" s="12">
        <f t="shared" si="1"/>
        <v>0.06</v>
      </c>
      <c r="G12" s="9">
        <v>100</v>
      </c>
      <c r="H12" s="6">
        <v>0</v>
      </c>
      <c r="I12" s="12">
        <f t="shared" si="2"/>
        <v>0</v>
      </c>
      <c r="J12" s="8">
        <v>0</v>
      </c>
      <c r="K12" s="12">
        <f t="shared" si="3"/>
        <v>0</v>
      </c>
      <c r="L12" s="9">
        <v>6</v>
      </c>
      <c r="M12" s="6">
        <f t="shared" si="4"/>
        <v>6</v>
      </c>
      <c r="N12" s="7">
        <f t="shared" si="5"/>
        <v>5.6603773584905662E-2</v>
      </c>
      <c r="O12" s="8">
        <f t="shared" si="6"/>
        <v>6</v>
      </c>
      <c r="P12" s="7">
        <f t="shared" si="7"/>
        <v>5.6603773584905662E-2</v>
      </c>
      <c r="Q12" s="9">
        <f t="shared" si="8"/>
        <v>106</v>
      </c>
      <c r="R12" s="6">
        <v>5</v>
      </c>
      <c r="S12" s="12">
        <f t="shared" si="9"/>
        <v>5.8139534883720929E-2</v>
      </c>
      <c r="T12" s="8">
        <v>7</v>
      </c>
      <c r="U12" s="12">
        <f t="shared" si="10"/>
        <v>8.1395348837209308E-2</v>
      </c>
      <c r="V12" s="9">
        <v>86</v>
      </c>
      <c r="W12" s="6">
        <v>0</v>
      </c>
      <c r="X12" s="12">
        <f t="shared" si="11"/>
        <v>0</v>
      </c>
      <c r="Y12" s="8">
        <v>1</v>
      </c>
      <c r="Z12" s="12">
        <f t="shared" si="12"/>
        <v>0.25</v>
      </c>
      <c r="AA12" s="9">
        <v>4</v>
      </c>
      <c r="AB12" s="6">
        <f t="shared" si="13"/>
        <v>5</v>
      </c>
      <c r="AC12" s="7">
        <f t="shared" si="14"/>
        <v>5.5555555555555552E-2</v>
      </c>
      <c r="AD12" s="8">
        <f t="shared" si="15"/>
        <v>8</v>
      </c>
      <c r="AE12" s="7">
        <f t="shared" si="16"/>
        <v>8.8888888888888892E-2</v>
      </c>
      <c r="AF12" s="9">
        <f t="shared" si="17"/>
        <v>90</v>
      </c>
    </row>
    <row r="13" spans="1:32" x14ac:dyDescent="0.25">
      <c r="A13" s="4">
        <v>6</v>
      </c>
      <c r="B13" s="5" t="s">
        <v>45</v>
      </c>
      <c r="C13" s="6">
        <v>11</v>
      </c>
      <c r="D13" s="12">
        <f t="shared" si="0"/>
        <v>9.3220338983050849E-2</v>
      </c>
      <c r="E13" s="8">
        <v>11</v>
      </c>
      <c r="F13" s="12">
        <f t="shared" si="1"/>
        <v>9.3220338983050849E-2</v>
      </c>
      <c r="G13" s="9">
        <v>118</v>
      </c>
      <c r="H13" s="6">
        <v>3</v>
      </c>
      <c r="I13" s="12">
        <f t="shared" si="2"/>
        <v>0.5</v>
      </c>
      <c r="J13" s="8">
        <v>3</v>
      </c>
      <c r="K13" s="12">
        <f t="shared" si="3"/>
        <v>0.5</v>
      </c>
      <c r="L13" s="9">
        <v>6</v>
      </c>
      <c r="M13" s="6">
        <f t="shared" si="4"/>
        <v>14</v>
      </c>
      <c r="N13" s="7">
        <f t="shared" si="5"/>
        <v>0.11290322580645161</v>
      </c>
      <c r="O13" s="8">
        <f t="shared" si="6"/>
        <v>14</v>
      </c>
      <c r="P13" s="7">
        <f t="shared" si="7"/>
        <v>0.11290322580645161</v>
      </c>
      <c r="Q13" s="9">
        <f t="shared" si="8"/>
        <v>124</v>
      </c>
      <c r="R13" s="6">
        <v>13</v>
      </c>
      <c r="S13" s="12">
        <f t="shared" si="9"/>
        <v>0.11504424778761062</v>
      </c>
      <c r="T13" s="8">
        <v>13</v>
      </c>
      <c r="U13" s="12">
        <f t="shared" si="10"/>
        <v>0.11504424778761062</v>
      </c>
      <c r="V13" s="9">
        <v>113</v>
      </c>
      <c r="W13" s="6">
        <v>3</v>
      </c>
      <c r="X13" s="12">
        <f t="shared" si="11"/>
        <v>0.75</v>
      </c>
      <c r="Y13" s="8">
        <v>3</v>
      </c>
      <c r="Z13" s="12">
        <f t="shared" si="12"/>
        <v>0.75</v>
      </c>
      <c r="AA13" s="9">
        <v>4</v>
      </c>
      <c r="AB13" s="6">
        <f t="shared" si="13"/>
        <v>16</v>
      </c>
      <c r="AC13" s="7">
        <f t="shared" si="14"/>
        <v>0.13675213675213677</v>
      </c>
      <c r="AD13" s="8">
        <f t="shared" si="15"/>
        <v>16</v>
      </c>
      <c r="AE13" s="7">
        <f t="shared" si="16"/>
        <v>0.13675213675213677</v>
      </c>
      <c r="AF13" s="9">
        <f t="shared" si="17"/>
        <v>117</v>
      </c>
    </row>
    <row r="14" spans="1:32" x14ac:dyDescent="0.25">
      <c r="A14" s="4">
        <v>7</v>
      </c>
      <c r="B14" s="5" t="s">
        <v>44</v>
      </c>
      <c r="C14" s="6">
        <v>22</v>
      </c>
      <c r="D14" s="12">
        <f t="shared" si="0"/>
        <v>5.3527980535279802E-2</v>
      </c>
      <c r="E14" s="8">
        <v>24</v>
      </c>
      <c r="F14" s="12">
        <f t="shared" si="1"/>
        <v>5.8394160583941604E-2</v>
      </c>
      <c r="G14" s="9">
        <v>411</v>
      </c>
      <c r="H14" s="6">
        <v>2</v>
      </c>
      <c r="I14" s="12">
        <f t="shared" si="2"/>
        <v>0.13333333333333333</v>
      </c>
      <c r="J14" s="8">
        <v>2</v>
      </c>
      <c r="K14" s="12">
        <f t="shared" si="3"/>
        <v>0.13333333333333333</v>
      </c>
      <c r="L14" s="9">
        <v>15</v>
      </c>
      <c r="M14" s="6">
        <f t="shared" si="4"/>
        <v>24</v>
      </c>
      <c r="N14" s="7">
        <f t="shared" si="5"/>
        <v>5.6338028169014086E-2</v>
      </c>
      <c r="O14" s="8">
        <f t="shared" si="6"/>
        <v>26</v>
      </c>
      <c r="P14" s="7">
        <f t="shared" si="7"/>
        <v>6.1032863849765258E-2</v>
      </c>
      <c r="Q14" s="9">
        <f t="shared" si="8"/>
        <v>426</v>
      </c>
      <c r="R14" s="6">
        <v>18</v>
      </c>
      <c r="S14" s="12">
        <f t="shared" si="9"/>
        <v>4.8913043478260872E-2</v>
      </c>
      <c r="T14" s="8">
        <v>19</v>
      </c>
      <c r="U14" s="12">
        <f t="shared" si="10"/>
        <v>5.1630434782608696E-2</v>
      </c>
      <c r="V14" s="9">
        <v>368</v>
      </c>
      <c r="W14" s="6">
        <v>3</v>
      </c>
      <c r="X14" s="12">
        <f t="shared" si="11"/>
        <v>0.1875</v>
      </c>
      <c r="Y14" s="8">
        <v>3</v>
      </c>
      <c r="Z14" s="12">
        <f t="shared" si="12"/>
        <v>0.1875</v>
      </c>
      <c r="AA14" s="9">
        <v>16</v>
      </c>
      <c r="AB14" s="6">
        <f t="shared" si="13"/>
        <v>21</v>
      </c>
      <c r="AC14" s="7">
        <f t="shared" si="14"/>
        <v>5.46875E-2</v>
      </c>
      <c r="AD14" s="8">
        <f t="shared" si="15"/>
        <v>22</v>
      </c>
      <c r="AE14" s="7">
        <f t="shared" si="16"/>
        <v>5.7291666666666664E-2</v>
      </c>
      <c r="AF14" s="9">
        <f t="shared" si="17"/>
        <v>384</v>
      </c>
    </row>
    <row r="15" spans="1:32" x14ac:dyDescent="0.25">
      <c r="A15" s="4">
        <v>8</v>
      </c>
      <c r="B15" s="5" t="s">
        <v>43</v>
      </c>
      <c r="C15" s="6">
        <v>28</v>
      </c>
      <c r="D15" s="12">
        <f t="shared" si="0"/>
        <v>5.5226824457593686E-2</v>
      </c>
      <c r="E15" s="8">
        <v>32</v>
      </c>
      <c r="F15" s="12">
        <f t="shared" si="1"/>
        <v>6.3116370808678504E-2</v>
      </c>
      <c r="G15" s="9">
        <v>507</v>
      </c>
      <c r="H15" s="6">
        <v>8</v>
      </c>
      <c r="I15" s="12">
        <f t="shared" si="2"/>
        <v>0.2857142857142857</v>
      </c>
      <c r="J15" s="8">
        <v>8</v>
      </c>
      <c r="K15" s="12">
        <f t="shared" si="3"/>
        <v>0.2857142857142857</v>
      </c>
      <c r="L15" s="9">
        <v>28</v>
      </c>
      <c r="M15" s="6">
        <f t="shared" si="4"/>
        <v>36</v>
      </c>
      <c r="N15" s="7">
        <f t="shared" si="5"/>
        <v>6.7289719626168226E-2</v>
      </c>
      <c r="O15" s="8">
        <f t="shared" si="6"/>
        <v>40</v>
      </c>
      <c r="P15" s="7">
        <f t="shared" si="7"/>
        <v>7.476635514018691E-2</v>
      </c>
      <c r="Q15" s="9">
        <f t="shared" si="8"/>
        <v>535</v>
      </c>
      <c r="R15" s="6">
        <v>36</v>
      </c>
      <c r="S15" s="12">
        <f t="shared" si="9"/>
        <v>7.1146245059288543E-2</v>
      </c>
      <c r="T15" s="8">
        <v>42</v>
      </c>
      <c r="U15" s="12">
        <f t="shared" si="10"/>
        <v>8.3003952569169967E-2</v>
      </c>
      <c r="V15" s="9">
        <v>506</v>
      </c>
      <c r="W15" s="6">
        <v>7</v>
      </c>
      <c r="X15" s="12">
        <f t="shared" si="11"/>
        <v>0.22580645161290322</v>
      </c>
      <c r="Y15" s="8">
        <v>7</v>
      </c>
      <c r="Z15" s="12">
        <f t="shared" si="12"/>
        <v>0.22580645161290322</v>
      </c>
      <c r="AA15" s="9">
        <v>31</v>
      </c>
      <c r="AB15" s="6">
        <f t="shared" si="13"/>
        <v>43</v>
      </c>
      <c r="AC15" s="7">
        <f t="shared" si="14"/>
        <v>8.0074487895716945E-2</v>
      </c>
      <c r="AD15" s="8">
        <f t="shared" si="15"/>
        <v>49</v>
      </c>
      <c r="AE15" s="7">
        <f t="shared" si="16"/>
        <v>9.1247672253258846E-2</v>
      </c>
      <c r="AF15" s="9">
        <f t="shared" si="17"/>
        <v>537</v>
      </c>
    </row>
    <row r="16" spans="1:32" x14ac:dyDescent="0.25">
      <c r="A16" s="4">
        <v>9</v>
      </c>
      <c r="B16" s="5" t="s">
        <v>42</v>
      </c>
      <c r="C16" s="6">
        <v>3</v>
      </c>
      <c r="D16" s="12">
        <f t="shared" si="0"/>
        <v>4.8387096774193547E-2</v>
      </c>
      <c r="E16" s="8">
        <v>3</v>
      </c>
      <c r="F16" s="12">
        <f t="shared" si="1"/>
        <v>4.8387096774193547E-2</v>
      </c>
      <c r="G16" s="9">
        <v>62</v>
      </c>
      <c r="H16" s="6">
        <v>0</v>
      </c>
      <c r="I16" s="12">
        <f t="shared" si="2"/>
        <v>0</v>
      </c>
      <c r="J16" s="8">
        <v>0</v>
      </c>
      <c r="K16" s="12">
        <f t="shared" si="3"/>
        <v>0</v>
      </c>
      <c r="L16" s="9">
        <v>2</v>
      </c>
      <c r="M16" s="6">
        <f t="shared" si="4"/>
        <v>3</v>
      </c>
      <c r="N16" s="7">
        <f t="shared" si="5"/>
        <v>4.6875E-2</v>
      </c>
      <c r="O16" s="8">
        <f t="shared" si="6"/>
        <v>3</v>
      </c>
      <c r="P16" s="7">
        <f t="shared" si="7"/>
        <v>4.6875E-2</v>
      </c>
      <c r="Q16" s="9">
        <f t="shared" si="8"/>
        <v>64</v>
      </c>
      <c r="R16" s="6">
        <v>4</v>
      </c>
      <c r="S16" s="12">
        <f t="shared" si="9"/>
        <v>6.5573770491803282E-2</v>
      </c>
      <c r="T16" s="8">
        <v>4</v>
      </c>
      <c r="U16" s="12">
        <f t="shared" si="10"/>
        <v>6.5573770491803282E-2</v>
      </c>
      <c r="V16" s="9">
        <v>61</v>
      </c>
      <c r="W16" s="6">
        <v>0</v>
      </c>
      <c r="X16" s="12">
        <f t="shared" si="11"/>
        <v>0</v>
      </c>
      <c r="Y16" s="8">
        <v>0</v>
      </c>
      <c r="Z16" s="12">
        <f t="shared" si="12"/>
        <v>0</v>
      </c>
      <c r="AA16" s="9">
        <v>2</v>
      </c>
      <c r="AB16" s="6">
        <f t="shared" si="13"/>
        <v>4</v>
      </c>
      <c r="AC16" s="7">
        <f t="shared" si="14"/>
        <v>6.3492063492063489E-2</v>
      </c>
      <c r="AD16" s="8">
        <f t="shared" si="15"/>
        <v>4</v>
      </c>
      <c r="AE16" s="7">
        <f t="shared" si="16"/>
        <v>6.3492063492063489E-2</v>
      </c>
      <c r="AF16" s="9">
        <f t="shared" si="17"/>
        <v>63</v>
      </c>
    </row>
    <row r="17" spans="1:32" x14ac:dyDescent="0.25">
      <c r="A17" s="4">
        <v>10</v>
      </c>
      <c r="B17" s="5" t="s">
        <v>41</v>
      </c>
      <c r="C17" s="6">
        <v>104</v>
      </c>
      <c r="D17" s="12">
        <f t="shared" si="0"/>
        <v>6.8828590337524823E-2</v>
      </c>
      <c r="E17" s="8">
        <v>116</v>
      </c>
      <c r="F17" s="12">
        <f t="shared" si="1"/>
        <v>7.6770350761085376E-2</v>
      </c>
      <c r="G17" s="9">
        <v>1511</v>
      </c>
      <c r="H17" s="6">
        <v>9</v>
      </c>
      <c r="I17" s="12">
        <f t="shared" si="2"/>
        <v>0.13846153846153847</v>
      </c>
      <c r="J17" s="8">
        <v>9</v>
      </c>
      <c r="K17" s="12">
        <f t="shared" si="3"/>
        <v>0.13846153846153847</v>
      </c>
      <c r="L17" s="9">
        <v>65</v>
      </c>
      <c r="M17" s="6">
        <f t="shared" si="4"/>
        <v>113</v>
      </c>
      <c r="N17" s="7">
        <f t="shared" si="5"/>
        <v>7.1700507614213205E-2</v>
      </c>
      <c r="O17" s="8">
        <f t="shared" si="6"/>
        <v>125</v>
      </c>
      <c r="P17" s="7">
        <f t="shared" si="7"/>
        <v>7.9314720812182743E-2</v>
      </c>
      <c r="Q17" s="9">
        <f t="shared" si="8"/>
        <v>1576</v>
      </c>
      <c r="R17" s="6">
        <v>96</v>
      </c>
      <c r="S17" s="12">
        <f t="shared" si="9"/>
        <v>6.6070199587061257E-2</v>
      </c>
      <c r="T17" s="8">
        <v>111</v>
      </c>
      <c r="U17" s="12">
        <f t="shared" si="10"/>
        <v>7.6393668272539572E-2</v>
      </c>
      <c r="V17" s="9">
        <v>1453</v>
      </c>
      <c r="W17" s="6">
        <v>11</v>
      </c>
      <c r="X17" s="12">
        <f t="shared" si="11"/>
        <v>0.18333333333333332</v>
      </c>
      <c r="Y17" s="8">
        <v>12</v>
      </c>
      <c r="Z17" s="12">
        <f t="shared" si="12"/>
        <v>0.2</v>
      </c>
      <c r="AA17" s="9">
        <v>60</v>
      </c>
      <c r="AB17" s="6">
        <f t="shared" si="13"/>
        <v>107</v>
      </c>
      <c r="AC17" s="7">
        <f t="shared" si="14"/>
        <v>7.0720423000660934E-2</v>
      </c>
      <c r="AD17" s="8">
        <f t="shared" si="15"/>
        <v>123</v>
      </c>
      <c r="AE17" s="7">
        <f t="shared" si="16"/>
        <v>8.1295439524124255E-2</v>
      </c>
      <c r="AF17" s="9">
        <f t="shared" si="17"/>
        <v>1513</v>
      </c>
    </row>
    <row r="18" spans="1:32" x14ac:dyDescent="0.25">
      <c r="A18" s="4">
        <v>11</v>
      </c>
      <c r="B18" s="5" t="s">
        <v>40</v>
      </c>
      <c r="C18" s="6">
        <v>28</v>
      </c>
      <c r="D18" s="12">
        <f t="shared" si="0"/>
        <v>6.5268065268065265E-2</v>
      </c>
      <c r="E18" s="8">
        <v>33</v>
      </c>
      <c r="F18" s="12">
        <f t="shared" si="1"/>
        <v>7.6923076923076927E-2</v>
      </c>
      <c r="G18" s="9">
        <v>429</v>
      </c>
      <c r="H18" s="6">
        <v>18</v>
      </c>
      <c r="I18" s="12">
        <f t="shared" si="2"/>
        <v>0.33333333333333331</v>
      </c>
      <c r="J18" s="8">
        <v>20</v>
      </c>
      <c r="K18" s="12">
        <f t="shared" si="3"/>
        <v>0.37037037037037035</v>
      </c>
      <c r="L18" s="9">
        <v>54</v>
      </c>
      <c r="M18" s="6">
        <f t="shared" si="4"/>
        <v>46</v>
      </c>
      <c r="N18" s="7">
        <f t="shared" si="5"/>
        <v>9.5238095238095233E-2</v>
      </c>
      <c r="O18" s="8">
        <f t="shared" si="6"/>
        <v>53</v>
      </c>
      <c r="P18" s="7">
        <f t="shared" si="7"/>
        <v>0.10973084886128365</v>
      </c>
      <c r="Q18" s="9">
        <f t="shared" si="8"/>
        <v>483</v>
      </c>
      <c r="R18" s="6">
        <v>22</v>
      </c>
      <c r="S18" s="12">
        <f t="shared" si="9"/>
        <v>5.3789731051344741E-2</v>
      </c>
      <c r="T18" s="8">
        <v>32</v>
      </c>
      <c r="U18" s="12">
        <f t="shared" si="10"/>
        <v>7.823960880195599E-2</v>
      </c>
      <c r="V18" s="9">
        <v>409</v>
      </c>
      <c r="W18" s="6">
        <v>18</v>
      </c>
      <c r="X18" s="12">
        <f t="shared" si="11"/>
        <v>0.38297872340425532</v>
      </c>
      <c r="Y18" s="8">
        <v>19</v>
      </c>
      <c r="Z18" s="12">
        <f t="shared" si="12"/>
        <v>0.40425531914893614</v>
      </c>
      <c r="AA18" s="9">
        <v>47</v>
      </c>
      <c r="AB18" s="6">
        <f t="shared" si="13"/>
        <v>40</v>
      </c>
      <c r="AC18" s="7">
        <f t="shared" si="14"/>
        <v>8.771929824561403E-2</v>
      </c>
      <c r="AD18" s="8">
        <f t="shared" si="15"/>
        <v>51</v>
      </c>
      <c r="AE18" s="7">
        <f t="shared" si="16"/>
        <v>0.1118421052631579</v>
      </c>
      <c r="AF18" s="9">
        <f t="shared" si="17"/>
        <v>456</v>
      </c>
    </row>
    <row r="19" spans="1:32" x14ac:dyDescent="0.25">
      <c r="A19" s="4">
        <v>12</v>
      </c>
      <c r="B19" s="5" t="s">
        <v>39</v>
      </c>
      <c r="C19" s="6">
        <v>9</v>
      </c>
      <c r="D19" s="12">
        <f t="shared" si="0"/>
        <v>8.0357142857142863E-2</v>
      </c>
      <c r="E19" s="8">
        <v>11</v>
      </c>
      <c r="F19" s="12">
        <f t="shared" si="1"/>
        <v>9.8214285714285712E-2</v>
      </c>
      <c r="G19" s="9">
        <v>112</v>
      </c>
      <c r="H19" s="6">
        <v>4</v>
      </c>
      <c r="I19" s="12">
        <f t="shared" si="2"/>
        <v>0.66666666666666663</v>
      </c>
      <c r="J19" s="8">
        <v>4</v>
      </c>
      <c r="K19" s="12">
        <f t="shared" si="3"/>
        <v>0.66666666666666663</v>
      </c>
      <c r="L19" s="9">
        <v>6</v>
      </c>
      <c r="M19" s="6">
        <f t="shared" si="4"/>
        <v>13</v>
      </c>
      <c r="N19" s="7">
        <f t="shared" si="5"/>
        <v>0.11016949152542373</v>
      </c>
      <c r="O19" s="8">
        <f t="shared" si="6"/>
        <v>15</v>
      </c>
      <c r="P19" s="7">
        <f t="shared" si="7"/>
        <v>0.1271186440677966</v>
      </c>
      <c r="Q19" s="9">
        <f t="shared" si="8"/>
        <v>118</v>
      </c>
      <c r="R19" s="6">
        <v>9</v>
      </c>
      <c r="S19" s="12">
        <f t="shared" si="9"/>
        <v>7.1999999999999995E-2</v>
      </c>
      <c r="T19" s="8">
        <v>11</v>
      </c>
      <c r="U19" s="12">
        <f t="shared" si="10"/>
        <v>8.7999999999999995E-2</v>
      </c>
      <c r="V19" s="9">
        <v>125</v>
      </c>
      <c r="W19" s="6">
        <v>3</v>
      </c>
      <c r="X19" s="12">
        <f t="shared" si="11"/>
        <v>0.375</v>
      </c>
      <c r="Y19" s="8">
        <v>3</v>
      </c>
      <c r="Z19" s="12">
        <f t="shared" si="12"/>
        <v>0.375</v>
      </c>
      <c r="AA19" s="9">
        <v>8</v>
      </c>
      <c r="AB19" s="6">
        <f t="shared" si="13"/>
        <v>12</v>
      </c>
      <c r="AC19" s="7">
        <f t="shared" si="14"/>
        <v>9.0225563909774431E-2</v>
      </c>
      <c r="AD19" s="8">
        <f t="shared" si="15"/>
        <v>14</v>
      </c>
      <c r="AE19" s="7">
        <f t="shared" si="16"/>
        <v>0.10526315789473684</v>
      </c>
      <c r="AF19" s="9">
        <f t="shared" si="17"/>
        <v>133</v>
      </c>
    </row>
    <row r="20" spans="1:32" x14ac:dyDescent="0.25">
      <c r="A20" s="4">
        <v>13</v>
      </c>
      <c r="B20" s="5" t="s">
        <v>38</v>
      </c>
      <c r="C20" s="6">
        <v>10</v>
      </c>
      <c r="D20" s="12">
        <f t="shared" si="0"/>
        <v>7.8125E-2</v>
      </c>
      <c r="E20" s="8">
        <v>10</v>
      </c>
      <c r="F20" s="12">
        <f t="shared" si="1"/>
        <v>7.8125E-2</v>
      </c>
      <c r="G20" s="9">
        <v>128</v>
      </c>
      <c r="H20" s="6">
        <v>2</v>
      </c>
      <c r="I20" s="12">
        <f t="shared" si="2"/>
        <v>0.33333333333333331</v>
      </c>
      <c r="J20" s="8">
        <v>2</v>
      </c>
      <c r="K20" s="12">
        <f t="shared" si="3"/>
        <v>0.33333333333333331</v>
      </c>
      <c r="L20" s="9">
        <v>6</v>
      </c>
      <c r="M20" s="6">
        <f t="shared" si="4"/>
        <v>12</v>
      </c>
      <c r="N20" s="7">
        <f t="shared" si="5"/>
        <v>8.9552238805970144E-2</v>
      </c>
      <c r="O20" s="8">
        <f t="shared" si="6"/>
        <v>12</v>
      </c>
      <c r="P20" s="7">
        <f t="shared" si="7"/>
        <v>8.9552238805970144E-2</v>
      </c>
      <c r="Q20" s="9">
        <f t="shared" si="8"/>
        <v>134</v>
      </c>
      <c r="R20" s="6">
        <v>14</v>
      </c>
      <c r="S20" s="12">
        <f t="shared" si="9"/>
        <v>0.109375</v>
      </c>
      <c r="T20" s="8">
        <v>15</v>
      </c>
      <c r="U20" s="12">
        <f t="shared" si="10"/>
        <v>0.1171875</v>
      </c>
      <c r="V20" s="9">
        <v>128</v>
      </c>
      <c r="W20" s="6">
        <v>3</v>
      </c>
      <c r="X20" s="12">
        <f t="shared" si="11"/>
        <v>0.42857142857142855</v>
      </c>
      <c r="Y20" s="8">
        <v>3</v>
      </c>
      <c r="Z20" s="12">
        <f t="shared" si="12"/>
        <v>0.42857142857142855</v>
      </c>
      <c r="AA20" s="9">
        <v>7</v>
      </c>
      <c r="AB20" s="6">
        <f t="shared" si="13"/>
        <v>17</v>
      </c>
      <c r="AC20" s="7">
        <f t="shared" si="14"/>
        <v>0.12592592592592591</v>
      </c>
      <c r="AD20" s="8">
        <f t="shared" si="15"/>
        <v>18</v>
      </c>
      <c r="AE20" s="7">
        <f t="shared" si="16"/>
        <v>0.13333333333333333</v>
      </c>
      <c r="AF20" s="9">
        <f t="shared" si="17"/>
        <v>135</v>
      </c>
    </row>
    <row r="21" spans="1:32" x14ac:dyDescent="0.25">
      <c r="A21" s="4">
        <v>14</v>
      </c>
      <c r="B21" s="5" t="s">
        <v>37</v>
      </c>
      <c r="C21" s="6">
        <v>6</v>
      </c>
      <c r="D21" s="12">
        <f t="shared" si="0"/>
        <v>3.6363636363636362E-2</v>
      </c>
      <c r="E21" s="8">
        <v>7</v>
      </c>
      <c r="F21" s="12">
        <f t="shared" si="1"/>
        <v>4.2424242424242427E-2</v>
      </c>
      <c r="G21" s="9">
        <v>165</v>
      </c>
      <c r="H21" s="6">
        <v>1</v>
      </c>
      <c r="I21" s="12">
        <f t="shared" si="2"/>
        <v>0.14285714285714285</v>
      </c>
      <c r="J21" s="8">
        <v>1</v>
      </c>
      <c r="K21" s="12">
        <f t="shared" si="3"/>
        <v>0.14285714285714285</v>
      </c>
      <c r="L21" s="9">
        <v>7</v>
      </c>
      <c r="M21" s="6">
        <f t="shared" si="4"/>
        <v>7</v>
      </c>
      <c r="N21" s="7">
        <f t="shared" si="5"/>
        <v>4.0697674418604654E-2</v>
      </c>
      <c r="O21" s="8">
        <f t="shared" si="6"/>
        <v>8</v>
      </c>
      <c r="P21" s="7">
        <f t="shared" si="7"/>
        <v>4.6511627906976744E-2</v>
      </c>
      <c r="Q21" s="9">
        <f t="shared" si="8"/>
        <v>172</v>
      </c>
      <c r="R21" s="6">
        <v>7</v>
      </c>
      <c r="S21" s="12">
        <f t="shared" si="9"/>
        <v>5.1094890510948905E-2</v>
      </c>
      <c r="T21" s="8">
        <v>8</v>
      </c>
      <c r="U21" s="12">
        <f t="shared" si="10"/>
        <v>5.8394160583941604E-2</v>
      </c>
      <c r="V21" s="9">
        <v>137</v>
      </c>
      <c r="W21" s="6">
        <v>0</v>
      </c>
      <c r="X21" s="12">
        <f t="shared" si="11"/>
        <v>0</v>
      </c>
      <c r="Y21" s="8">
        <v>0</v>
      </c>
      <c r="Z21" s="12">
        <f t="shared" si="12"/>
        <v>0</v>
      </c>
      <c r="AA21" s="9">
        <v>5</v>
      </c>
      <c r="AB21" s="6">
        <f t="shared" si="13"/>
        <v>7</v>
      </c>
      <c r="AC21" s="7">
        <f t="shared" si="14"/>
        <v>4.9295774647887321E-2</v>
      </c>
      <c r="AD21" s="8">
        <f t="shared" si="15"/>
        <v>8</v>
      </c>
      <c r="AE21" s="7">
        <f t="shared" si="16"/>
        <v>5.6338028169014086E-2</v>
      </c>
      <c r="AF21" s="9">
        <f t="shared" si="17"/>
        <v>142</v>
      </c>
    </row>
    <row r="22" spans="1:32" x14ac:dyDescent="0.25">
      <c r="A22" s="4">
        <v>15</v>
      </c>
      <c r="B22" s="5" t="s">
        <v>36</v>
      </c>
      <c r="C22" s="6">
        <v>11</v>
      </c>
      <c r="D22" s="12">
        <f t="shared" si="0"/>
        <v>6.1452513966480445E-2</v>
      </c>
      <c r="E22" s="8">
        <v>11</v>
      </c>
      <c r="F22" s="12">
        <f t="shared" si="1"/>
        <v>6.1452513966480445E-2</v>
      </c>
      <c r="G22" s="9">
        <v>179</v>
      </c>
      <c r="H22" s="6">
        <v>1</v>
      </c>
      <c r="I22" s="12">
        <f t="shared" si="2"/>
        <v>9.0909090909090912E-2</v>
      </c>
      <c r="J22" s="8">
        <v>1</v>
      </c>
      <c r="K22" s="12">
        <f t="shared" si="3"/>
        <v>9.0909090909090912E-2</v>
      </c>
      <c r="L22" s="9">
        <v>11</v>
      </c>
      <c r="M22" s="6">
        <f t="shared" si="4"/>
        <v>12</v>
      </c>
      <c r="N22" s="7">
        <f t="shared" si="5"/>
        <v>6.3157894736842107E-2</v>
      </c>
      <c r="O22" s="8">
        <f t="shared" si="6"/>
        <v>12</v>
      </c>
      <c r="P22" s="7">
        <f t="shared" si="7"/>
        <v>6.3157894736842107E-2</v>
      </c>
      <c r="Q22" s="9">
        <f t="shared" si="8"/>
        <v>190</v>
      </c>
      <c r="R22" s="6">
        <v>9</v>
      </c>
      <c r="S22" s="12">
        <f t="shared" si="9"/>
        <v>0.06</v>
      </c>
      <c r="T22" s="8">
        <v>10</v>
      </c>
      <c r="U22" s="12">
        <f t="shared" si="10"/>
        <v>6.6666666666666666E-2</v>
      </c>
      <c r="V22" s="9">
        <v>150</v>
      </c>
      <c r="W22" s="6">
        <v>4</v>
      </c>
      <c r="X22" s="12">
        <f t="shared" si="11"/>
        <v>0.2857142857142857</v>
      </c>
      <c r="Y22" s="8">
        <v>5</v>
      </c>
      <c r="Z22" s="12">
        <f t="shared" si="12"/>
        <v>0.35714285714285715</v>
      </c>
      <c r="AA22" s="9">
        <v>14</v>
      </c>
      <c r="AB22" s="6">
        <f t="shared" si="13"/>
        <v>13</v>
      </c>
      <c r="AC22" s="7">
        <f t="shared" si="14"/>
        <v>7.926829268292683E-2</v>
      </c>
      <c r="AD22" s="8">
        <f t="shared" si="15"/>
        <v>15</v>
      </c>
      <c r="AE22" s="7">
        <f t="shared" si="16"/>
        <v>9.1463414634146339E-2</v>
      </c>
      <c r="AF22" s="9">
        <f t="shared" si="17"/>
        <v>164</v>
      </c>
    </row>
    <row r="23" spans="1:32" x14ac:dyDescent="0.25">
      <c r="A23" s="4">
        <v>16</v>
      </c>
      <c r="B23" s="5" t="s">
        <v>35</v>
      </c>
      <c r="C23" s="6">
        <v>9</v>
      </c>
      <c r="D23" s="12">
        <f t="shared" si="0"/>
        <v>4.4117647058823532E-2</v>
      </c>
      <c r="E23" s="8">
        <v>11</v>
      </c>
      <c r="F23" s="12">
        <f t="shared" si="1"/>
        <v>5.3921568627450983E-2</v>
      </c>
      <c r="G23" s="9">
        <v>204</v>
      </c>
      <c r="H23" s="6">
        <v>4</v>
      </c>
      <c r="I23" s="12">
        <f t="shared" si="2"/>
        <v>0.23529411764705882</v>
      </c>
      <c r="J23" s="8">
        <v>4</v>
      </c>
      <c r="K23" s="12">
        <f t="shared" si="3"/>
        <v>0.23529411764705882</v>
      </c>
      <c r="L23" s="9">
        <v>17</v>
      </c>
      <c r="M23" s="6">
        <f t="shared" si="4"/>
        <v>13</v>
      </c>
      <c r="N23" s="7">
        <f t="shared" si="5"/>
        <v>5.8823529411764705E-2</v>
      </c>
      <c r="O23" s="8">
        <f t="shared" si="6"/>
        <v>15</v>
      </c>
      <c r="P23" s="7">
        <f t="shared" si="7"/>
        <v>6.7873303167420809E-2</v>
      </c>
      <c r="Q23" s="9">
        <f t="shared" si="8"/>
        <v>221</v>
      </c>
      <c r="R23" s="6">
        <v>21</v>
      </c>
      <c r="S23" s="12">
        <f t="shared" si="9"/>
        <v>0.10096153846153846</v>
      </c>
      <c r="T23" s="8">
        <v>24</v>
      </c>
      <c r="U23" s="12">
        <f t="shared" si="10"/>
        <v>0.11538461538461539</v>
      </c>
      <c r="V23" s="9">
        <v>208</v>
      </c>
      <c r="W23" s="6">
        <v>5</v>
      </c>
      <c r="X23" s="12">
        <f t="shared" si="11"/>
        <v>0.29411764705882354</v>
      </c>
      <c r="Y23" s="8">
        <v>5</v>
      </c>
      <c r="Z23" s="12">
        <f t="shared" si="12"/>
        <v>0.29411764705882354</v>
      </c>
      <c r="AA23" s="9">
        <v>17</v>
      </c>
      <c r="AB23" s="6">
        <f t="shared" si="13"/>
        <v>26</v>
      </c>
      <c r="AC23" s="7">
        <f t="shared" si="14"/>
        <v>0.11555555555555555</v>
      </c>
      <c r="AD23" s="8">
        <f t="shared" si="15"/>
        <v>29</v>
      </c>
      <c r="AE23" s="7">
        <f t="shared" si="16"/>
        <v>0.12888888888888889</v>
      </c>
      <c r="AF23" s="9">
        <f t="shared" si="17"/>
        <v>225</v>
      </c>
    </row>
    <row r="24" spans="1:32" x14ac:dyDescent="0.25">
      <c r="A24" s="4">
        <v>17</v>
      </c>
      <c r="B24" s="5" t="s">
        <v>34</v>
      </c>
      <c r="C24" s="6">
        <v>8</v>
      </c>
      <c r="D24" s="12">
        <f t="shared" si="0"/>
        <v>5.9701492537313432E-2</v>
      </c>
      <c r="E24" s="8">
        <v>9</v>
      </c>
      <c r="F24" s="12">
        <f t="shared" si="1"/>
        <v>6.7164179104477612E-2</v>
      </c>
      <c r="G24" s="9">
        <v>134</v>
      </c>
      <c r="H24" s="6">
        <v>1</v>
      </c>
      <c r="I24" s="12">
        <f t="shared" si="2"/>
        <v>0.14285714285714285</v>
      </c>
      <c r="J24" s="8">
        <v>1</v>
      </c>
      <c r="K24" s="12">
        <f t="shared" si="3"/>
        <v>0.14285714285714285</v>
      </c>
      <c r="L24" s="9">
        <v>7</v>
      </c>
      <c r="M24" s="6">
        <f t="shared" si="4"/>
        <v>9</v>
      </c>
      <c r="N24" s="7">
        <f t="shared" si="5"/>
        <v>6.3829787234042548E-2</v>
      </c>
      <c r="O24" s="8">
        <f t="shared" si="6"/>
        <v>10</v>
      </c>
      <c r="P24" s="7">
        <f t="shared" si="7"/>
        <v>7.0921985815602842E-2</v>
      </c>
      <c r="Q24" s="9">
        <f t="shared" si="8"/>
        <v>141</v>
      </c>
      <c r="R24" s="6">
        <v>10</v>
      </c>
      <c r="S24" s="12">
        <f t="shared" si="9"/>
        <v>7.407407407407407E-2</v>
      </c>
      <c r="T24" s="8">
        <v>11</v>
      </c>
      <c r="U24" s="12">
        <f t="shared" si="10"/>
        <v>8.1481481481481488E-2</v>
      </c>
      <c r="V24" s="9">
        <v>135</v>
      </c>
      <c r="W24" s="6">
        <v>1</v>
      </c>
      <c r="X24" s="12">
        <f t="shared" si="11"/>
        <v>0.2</v>
      </c>
      <c r="Y24" s="8">
        <v>1</v>
      </c>
      <c r="Z24" s="12">
        <f t="shared" si="12"/>
        <v>0.2</v>
      </c>
      <c r="AA24" s="9">
        <v>5</v>
      </c>
      <c r="AB24" s="6">
        <f t="shared" si="13"/>
        <v>11</v>
      </c>
      <c r="AC24" s="7">
        <f t="shared" si="14"/>
        <v>7.857142857142857E-2</v>
      </c>
      <c r="AD24" s="8">
        <f t="shared" si="15"/>
        <v>12</v>
      </c>
      <c r="AE24" s="7">
        <f t="shared" si="16"/>
        <v>8.5714285714285715E-2</v>
      </c>
      <c r="AF24" s="9">
        <f t="shared" si="17"/>
        <v>140</v>
      </c>
    </row>
    <row r="25" spans="1:32" x14ac:dyDescent="0.25">
      <c r="A25" s="4">
        <v>18</v>
      </c>
      <c r="B25" s="5" t="s">
        <v>33</v>
      </c>
      <c r="C25" s="6">
        <v>38</v>
      </c>
      <c r="D25" s="12">
        <f t="shared" si="0"/>
        <v>0.1</v>
      </c>
      <c r="E25" s="8">
        <v>40</v>
      </c>
      <c r="F25" s="12">
        <f t="shared" si="1"/>
        <v>0.10526315789473684</v>
      </c>
      <c r="G25" s="9">
        <v>380</v>
      </c>
      <c r="H25" s="6">
        <v>5</v>
      </c>
      <c r="I25" s="12">
        <f t="shared" si="2"/>
        <v>0.23809523809523808</v>
      </c>
      <c r="J25" s="8">
        <v>5</v>
      </c>
      <c r="K25" s="12">
        <f t="shared" si="3"/>
        <v>0.23809523809523808</v>
      </c>
      <c r="L25" s="9">
        <v>21</v>
      </c>
      <c r="M25" s="6">
        <f t="shared" si="4"/>
        <v>43</v>
      </c>
      <c r="N25" s="7">
        <f t="shared" si="5"/>
        <v>0.10723192019950124</v>
      </c>
      <c r="O25" s="8">
        <f t="shared" si="6"/>
        <v>45</v>
      </c>
      <c r="P25" s="7">
        <f t="shared" si="7"/>
        <v>0.11221945137157108</v>
      </c>
      <c r="Q25" s="9">
        <f t="shared" si="8"/>
        <v>401</v>
      </c>
      <c r="R25" s="6">
        <v>27</v>
      </c>
      <c r="S25" s="12">
        <f t="shared" si="9"/>
        <v>7.1808510638297879E-2</v>
      </c>
      <c r="T25" s="8">
        <v>31</v>
      </c>
      <c r="U25" s="12">
        <f t="shared" si="10"/>
        <v>8.2446808510638292E-2</v>
      </c>
      <c r="V25" s="9">
        <v>376</v>
      </c>
      <c r="W25" s="6">
        <v>6</v>
      </c>
      <c r="X25" s="12">
        <f t="shared" si="11"/>
        <v>0.23076923076923078</v>
      </c>
      <c r="Y25" s="8">
        <v>6</v>
      </c>
      <c r="Z25" s="12">
        <f t="shared" si="12"/>
        <v>0.23076923076923078</v>
      </c>
      <c r="AA25" s="9">
        <v>26</v>
      </c>
      <c r="AB25" s="6">
        <f t="shared" si="13"/>
        <v>33</v>
      </c>
      <c r="AC25" s="7">
        <f t="shared" si="14"/>
        <v>8.2089552238805971E-2</v>
      </c>
      <c r="AD25" s="8">
        <f t="shared" si="15"/>
        <v>37</v>
      </c>
      <c r="AE25" s="7">
        <f t="shared" si="16"/>
        <v>9.2039800995024873E-2</v>
      </c>
      <c r="AF25" s="9">
        <f t="shared" si="17"/>
        <v>402</v>
      </c>
    </row>
    <row r="26" spans="1:32" x14ac:dyDescent="0.25">
      <c r="A26" s="4">
        <v>19</v>
      </c>
      <c r="B26" s="5" t="s">
        <v>32</v>
      </c>
      <c r="C26" s="6">
        <v>10</v>
      </c>
      <c r="D26" s="12">
        <f t="shared" si="0"/>
        <v>9.7087378640776698E-2</v>
      </c>
      <c r="E26" s="8">
        <v>11</v>
      </c>
      <c r="F26" s="12">
        <f t="shared" si="1"/>
        <v>0.10679611650485436</v>
      </c>
      <c r="G26" s="9">
        <v>103</v>
      </c>
      <c r="H26" s="6">
        <v>1</v>
      </c>
      <c r="I26" s="12">
        <f t="shared" si="2"/>
        <v>0.2</v>
      </c>
      <c r="J26" s="8">
        <v>1</v>
      </c>
      <c r="K26" s="12">
        <f t="shared" si="3"/>
        <v>0.2</v>
      </c>
      <c r="L26" s="9">
        <v>5</v>
      </c>
      <c r="M26" s="6">
        <f t="shared" si="4"/>
        <v>11</v>
      </c>
      <c r="N26" s="7">
        <f t="shared" si="5"/>
        <v>0.10185185185185185</v>
      </c>
      <c r="O26" s="8">
        <f t="shared" si="6"/>
        <v>12</v>
      </c>
      <c r="P26" s="7">
        <f t="shared" si="7"/>
        <v>0.1111111111111111</v>
      </c>
      <c r="Q26" s="9">
        <f t="shared" si="8"/>
        <v>108</v>
      </c>
      <c r="R26" s="6">
        <v>10</v>
      </c>
      <c r="S26" s="12">
        <f t="shared" si="9"/>
        <v>0.10869565217391304</v>
      </c>
      <c r="T26" s="8">
        <v>11</v>
      </c>
      <c r="U26" s="12">
        <f t="shared" si="10"/>
        <v>0.11956521739130435</v>
      </c>
      <c r="V26" s="9">
        <v>92</v>
      </c>
      <c r="W26" s="6">
        <v>1</v>
      </c>
      <c r="X26" s="12">
        <f t="shared" si="11"/>
        <v>0.16666666666666666</v>
      </c>
      <c r="Y26" s="8">
        <v>1</v>
      </c>
      <c r="Z26" s="12">
        <f t="shared" si="12"/>
        <v>0.16666666666666666</v>
      </c>
      <c r="AA26" s="9">
        <v>6</v>
      </c>
      <c r="AB26" s="6">
        <f t="shared" si="13"/>
        <v>11</v>
      </c>
      <c r="AC26" s="7">
        <f t="shared" si="14"/>
        <v>0.11224489795918367</v>
      </c>
      <c r="AD26" s="8">
        <f t="shared" si="15"/>
        <v>12</v>
      </c>
      <c r="AE26" s="7">
        <f t="shared" si="16"/>
        <v>0.12244897959183673</v>
      </c>
      <c r="AF26" s="9">
        <f t="shared" si="17"/>
        <v>98</v>
      </c>
    </row>
    <row r="27" spans="1:32" x14ac:dyDescent="0.25">
      <c r="A27" s="4">
        <v>20</v>
      </c>
      <c r="B27" s="5" t="s">
        <v>31</v>
      </c>
      <c r="C27" s="6">
        <v>2</v>
      </c>
      <c r="D27" s="12">
        <f t="shared" si="0"/>
        <v>2.3529411764705882E-2</v>
      </c>
      <c r="E27" s="8">
        <v>2</v>
      </c>
      <c r="F27" s="12">
        <f t="shared" si="1"/>
        <v>2.3529411764705882E-2</v>
      </c>
      <c r="G27" s="9">
        <v>85</v>
      </c>
      <c r="H27" s="6">
        <v>1</v>
      </c>
      <c r="I27" s="12">
        <f t="shared" si="2"/>
        <v>0.5</v>
      </c>
      <c r="J27" s="8">
        <v>1</v>
      </c>
      <c r="K27" s="12">
        <f t="shared" si="3"/>
        <v>0.5</v>
      </c>
      <c r="L27" s="9">
        <v>2</v>
      </c>
      <c r="M27" s="6">
        <f t="shared" si="4"/>
        <v>3</v>
      </c>
      <c r="N27" s="7">
        <f t="shared" si="5"/>
        <v>3.4482758620689655E-2</v>
      </c>
      <c r="O27" s="8">
        <f t="shared" si="6"/>
        <v>3</v>
      </c>
      <c r="P27" s="7">
        <f t="shared" si="7"/>
        <v>3.4482758620689655E-2</v>
      </c>
      <c r="Q27" s="9">
        <f t="shared" si="8"/>
        <v>87</v>
      </c>
      <c r="R27" s="6">
        <v>4</v>
      </c>
      <c r="S27" s="12">
        <f t="shared" si="9"/>
        <v>4.3010752688172046E-2</v>
      </c>
      <c r="T27" s="8">
        <v>6</v>
      </c>
      <c r="U27" s="12">
        <f t="shared" si="10"/>
        <v>6.4516129032258063E-2</v>
      </c>
      <c r="V27" s="9">
        <v>93</v>
      </c>
      <c r="W27" s="6">
        <v>0</v>
      </c>
      <c r="X27" s="12">
        <f t="shared" si="11"/>
        <v>0</v>
      </c>
      <c r="Y27" s="8">
        <v>0</v>
      </c>
      <c r="Z27" s="12">
        <f t="shared" si="12"/>
        <v>0</v>
      </c>
      <c r="AA27" s="9">
        <v>2</v>
      </c>
      <c r="AB27" s="6">
        <f t="shared" si="13"/>
        <v>4</v>
      </c>
      <c r="AC27" s="7">
        <f t="shared" si="14"/>
        <v>4.2105263157894736E-2</v>
      </c>
      <c r="AD27" s="8">
        <f t="shared" si="15"/>
        <v>6</v>
      </c>
      <c r="AE27" s="7">
        <f t="shared" si="16"/>
        <v>6.3157894736842107E-2</v>
      </c>
      <c r="AF27" s="9">
        <f t="shared" si="17"/>
        <v>95</v>
      </c>
    </row>
    <row r="28" spans="1:32" x14ac:dyDescent="0.25">
      <c r="A28" s="4">
        <v>21</v>
      </c>
      <c r="B28" s="5" t="s">
        <v>30</v>
      </c>
      <c r="C28" s="6">
        <v>51</v>
      </c>
      <c r="D28" s="12">
        <f t="shared" si="0"/>
        <v>6.8090787716955939E-2</v>
      </c>
      <c r="E28" s="8">
        <v>53</v>
      </c>
      <c r="F28" s="12">
        <f t="shared" si="1"/>
        <v>7.0761014686248333E-2</v>
      </c>
      <c r="G28" s="9">
        <v>749</v>
      </c>
      <c r="H28" s="6">
        <v>10</v>
      </c>
      <c r="I28" s="12">
        <f t="shared" si="2"/>
        <v>0.19230769230769232</v>
      </c>
      <c r="J28" s="8">
        <v>12</v>
      </c>
      <c r="K28" s="12">
        <f t="shared" si="3"/>
        <v>0.23076923076923078</v>
      </c>
      <c r="L28" s="9">
        <v>52</v>
      </c>
      <c r="M28" s="6">
        <f t="shared" si="4"/>
        <v>61</v>
      </c>
      <c r="N28" s="7">
        <f t="shared" si="5"/>
        <v>7.6154806491885149E-2</v>
      </c>
      <c r="O28" s="8">
        <f t="shared" si="6"/>
        <v>65</v>
      </c>
      <c r="P28" s="7">
        <f t="shared" si="7"/>
        <v>8.1148564294631714E-2</v>
      </c>
      <c r="Q28" s="9">
        <f t="shared" si="8"/>
        <v>801</v>
      </c>
      <c r="R28" s="6">
        <v>47</v>
      </c>
      <c r="S28" s="12">
        <f t="shared" si="9"/>
        <v>6.3087248322147654E-2</v>
      </c>
      <c r="T28" s="8">
        <v>58</v>
      </c>
      <c r="U28" s="12">
        <f t="shared" si="10"/>
        <v>7.7852348993288592E-2</v>
      </c>
      <c r="V28" s="9">
        <v>745</v>
      </c>
      <c r="W28" s="6">
        <v>15</v>
      </c>
      <c r="X28" s="12">
        <f t="shared" si="11"/>
        <v>0.21126760563380281</v>
      </c>
      <c r="Y28" s="8">
        <v>16</v>
      </c>
      <c r="Z28" s="12">
        <f t="shared" si="12"/>
        <v>0.22535211267605634</v>
      </c>
      <c r="AA28" s="9">
        <v>71</v>
      </c>
      <c r="AB28" s="6">
        <f t="shared" si="13"/>
        <v>62</v>
      </c>
      <c r="AC28" s="7">
        <f t="shared" si="14"/>
        <v>7.5980392156862739E-2</v>
      </c>
      <c r="AD28" s="8">
        <f t="shared" si="15"/>
        <v>74</v>
      </c>
      <c r="AE28" s="7">
        <f t="shared" si="16"/>
        <v>9.0686274509803919E-2</v>
      </c>
      <c r="AF28" s="9">
        <f t="shared" si="17"/>
        <v>816</v>
      </c>
    </row>
    <row r="29" spans="1:32" x14ac:dyDescent="0.25">
      <c r="A29" s="4">
        <v>22</v>
      </c>
      <c r="B29" s="5" t="s">
        <v>29</v>
      </c>
      <c r="C29" s="6">
        <v>23</v>
      </c>
      <c r="D29" s="12">
        <f t="shared" si="0"/>
        <v>8.3941605839416053E-2</v>
      </c>
      <c r="E29" s="8">
        <v>24</v>
      </c>
      <c r="F29" s="12">
        <f t="shared" si="1"/>
        <v>8.7591240875912413E-2</v>
      </c>
      <c r="G29" s="9">
        <v>274</v>
      </c>
      <c r="H29" s="6">
        <v>3</v>
      </c>
      <c r="I29" s="12">
        <f t="shared" si="2"/>
        <v>0.23076923076923078</v>
      </c>
      <c r="J29" s="8">
        <v>4</v>
      </c>
      <c r="K29" s="12">
        <f t="shared" si="3"/>
        <v>0.30769230769230771</v>
      </c>
      <c r="L29" s="9">
        <v>13</v>
      </c>
      <c r="M29" s="6">
        <f t="shared" si="4"/>
        <v>26</v>
      </c>
      <c r="N29" s="7">
        <f t="shared" si="5"/>
        <v>9.0592334494773524E-2</v>
      </c>
      <c r="O29" s="8">
        <f t="shared" si="6"/>
        <v>28</v>
      </c>
      <c r="P29" s="7">
        <f t="shared" si="7"/>
        <v>9.7560975609756101E-2</v>
      </c>
      <c r="Q29" s="9">
        <f t="shared" si="8"/>
        <v>287</v>
      </c>
      <c r="R29" s="6">
        <v>20</v>
      </c>
      <c r="S29" s="12">
        <f t="shared" si="9"/>
        <v>8.0971659919028341E-2</v>
      </c>
      <c r="T29" s="8">
        <v>24</v>
      </c>
      <c r="U29" s="12">
        <f t="shared" si="10"/>
        <v>9.7165991902834009E-2</v>
      </c>
      <c r="V29" s="9">
        <v>247</v>
      </c>
      <c r="W29" s="6">
        <v>4</v>
      </c>
      <c r="X29" s="12">
        <f t="shared" si="11"/>
        <v>0.36363636363636365</v>
      </c>
      <c r="Y29" s="8">
        <v>5</v>
      </c>
      <c r="Z29" s="12">
        <f t="shared" si="12"/>
        <v>0.45454545454545453</v>
      </c>
      <c r="AA29" s="9">
        <v>11</v>
      </c>
      <c r="AB29" s="6">
        <f t="shared" si="13"/>
        <v>24</v>
      </c>
      <c r="AC29" s="7">
        <f t="shared" si="14"/>
        <v>9.3023255813953487E-2</v>
      </c>
      <c r="AD29" s="8">
        <f t="shared" si="15"/>
        <v>29</v>
      </c>
      <c r="AE29" s="7">
        <f t="shared" si="16"/>
        <v>0.1124031007751938</v>
      </c>
      <c r="AF29" s="9">
        <f t="shared" si="17"/>
        <v>258</v>
      </c>
    </row>
    <row r="30" spans="1:32" x14ac:dyDescent="0.25">
      <c r="A30" s="4">
        <v>23</v>
      </c>
      <c r="B30" s="5" t="s">
        <v>28</v>
      </c>
      <c r="C30" s="6">
        <v>185</v>
      </c>
      <c r="D30" s="12">
        <f t="shared" si="0"/>
        <v>0.1015925315760571</v>
      </c>
      <c r="E30" s="8">
        <v>212</v>
      </c>
      <c r="F30" s="12">
        <f t="shared" si="1"/>
        <v>0.11641954969796815</v>
      </c>
      <c r="G30" s="9">
        <v>1821</v>
      </c>
      <c r="H30" s="6">
        <v>42</v>
      </c>
      <c r="I30" s="12">
        <f t="shared" si="2"/>
        <v>0.28000000000000003</v>
      </c>
      <c r="J30" s="8">
        <v>43</v>
      </c>
      <c r="K30" s="12">
        <f t="shared" si="3"/>
        <v>0.28666666666666668</v>
      </c>
      <c r="L30" s="9">
        <v>150</v>
      </c>
      <c r="M30" s="6">
        <f t="shared" si="4"/>
        <v>227</v>
      </c>
      <c r="N30" s="7">
        <f t="shared" si="5"/>
        <v>0.11516996448503297</v>
      </c>
      <c r="O30" s="8">
        <f t="shared" si="6"/>
        <v>255</v>
      </c>
      <c r="P30" s="7">
        <f t="shared" si="7"/>
        <v>0.12937595129375951</v>
      </c>
      <c r="Q30" s="9">
        <f t="shared" si="8"/>
        <v>1971</v>
      </c>
      <c r="R30" s="6">
        <v>179</v>
      </c>
      <c r="S30" s="12">
        <f t="shared" si="9"/>
        <v>0.10028011204481793</v>
      </c>
      <c r="T30" s="8">
        <v>213</v>
      </c>
      <c r="U30" s="12">
        <f t="shared" si="10"/>
        <v>0.11932773109243698</v>
      </c>
      <c r="V30" s="9">
        <v>1785</v>
      </c>
      <c r="W30" s="6">
        <v>45</v>
      </c>
      <c r="X30" s="12">
        <f t="shared" si="11"/>
        <v>0.28301886792452829</v>
      </c>
      <c r="Y30" s="8">
        <v>49</v>
      </c>
      <c r="Z30" s="12">
        <f t="shared" si="12"/>
        <v>0.3081761006289308</v>
      </c>
      <c r="AA30" s="9">
        <v>159</v>
      </c>
      <c r="AB30" s="6">
        <f t="shared" si="13"/>
        <v>224</v>
      </c>
      <c r="AC30" s="7">
        <f t="shared" si="14"/>
        <v>0.11522633744855967</v>
      </c>
      <c r="AD30" s="8">
        <f t="shared" si="15"/>
        <v>262</v>
      </c>
      <c r="AE30" s="7">
        <f t="shared" si="16"/>
        <v>0.13477366255144033</v>
      </c>
      <c r="AF30" s="9">
        <f t="shared" si="17"/>
        <v>1944</v>
      </c>
    </row>
    <row r="31" spans="1:32" x14ac:dyDescent="0.25">
      <c r="A31" s="4">
        <v>24</v>
      </c>
      <c r="B31" s="5" t="s">
        <v>27</v>
      </c>
      <c r="C31" s="6">
        <v>19</v>
      </c>
      <c r="D31" s="12">
        <f t="shared" si="0"/>
        <v>6.2913907284768214E-2</v>
      </c>
      <c r="E31" s="8">
        <v>21</v>
      </c>
      <c r="F31" s="12">
        <f t="shared" si="1"/>
        <v>6.9536423841059597E-2</v>
      </c>
      <c r="G31" s="9">
        <v>302</v>
      </c>
      <c r="H31" s="6">
        <v>4</v>
      </c>
      <c r="I31" s="12">
        <f t="shared" si="2"/>
        <v>0.2857142857142857</v>
      </c>
      <c r="J31" s="8">
        <v>4</v>
      </c>
      <c r="K31" s="12">
        <f t="shared" si="3"/>
        <v>0.2857142857142857</v>
      </c>
      <c r="L31" s="9">
        <v>14</v>
      </c>
      <c r="M31" s="6">
        <f t="shared" si="4"/>
        <v>23</v>
      </c>
      <c r="N31" s="7">
        <f t="shared" si="5"/>
        <v>7.2784810126582278E-2</v>
      </c>
      <c r="O31" s="8">
        <f t="shared" si="6"/>
        <v>25</v>
      </c>
      <c r="P31" s="7">
        <f t="shared" si="7"/>
        <v>7.9113924050632917E-2</v>
      </c>
      <c r="Q31" s="9">
        <f t="shared" si="8"/>
        <v>316</v>
      </c>
      <c r="R31" s="6">
        <v>20</v>
      </c>
      <c r="S31" s="12">
        <f t="shared" si="9"/>
        <v>6.1919504643962849E-2</v>
      </c>
      <c r="T31" s="8">
        <v>22</v>
      </c>
      <c r="U31" s="12">
        <f t="shared" si="10"/>
        <v>6.8111455108359129E-2</v>
      </c>
      <c r="V31" s="9">
        <v>323</v>
      </c>
      <c r="W31" s="6">
        <v>7</v>
      </c>
      <c r="X31" s="12">
        <f t="shared" si="11"/>
        <v>0.33333333333333331</v>
      </c>
      <c r="Y31" s="8">
        <v>7</v>
      </c>
      <c r="Z31" s="12">
        <f t="shared" si="12"/>
        <v>0.33333333333333331</v>
      </c>
      <c r="AA31" s="9">
        <v>21</v>
      </c>
      <c r="AB31" s="6">
        <f t="shared" si="13"/>
        <v>27</v>
      </c>
      <c r="AC31" s="7">
        <f t="shared" si="14"/>
        <v>7.8488372093023256E-2</v>
      </c>
      <c r="AD31" s="8">
        <f t="shared" si="15"/>
        <v>29</v>
      </c>
      <c r="AE31" s="7">
        <f t="shared" si="16"/>
        <v>8.4302325581395346E-2</v>
      </c>
      <c r="AF31" s="9">
        <f t="shared" si="17"/>
        <v>344</v>
      </c>
    </row>
    <row r="32" spans="1:32" x14ac:dyDescent="0.25">
      <c r="A32" s="4">
        <v>25</v>
      </c>
      <c r="B32" s="5" t="s">
        <v>26</v>
      </c>
      <c r="C32" s="6">
        <v>6</v>
      </c>
      <c r="D32" s="12">
        <f t="shared" si="0"/>
        <v>8.2191780821917804E-2</v>
      </c>
      <c r="E32" s="8">
        <v>6</v>
      </c>
      <c r="F32" s="12">
        <f t="shared" si="1"/>
        <v>8.2191780821917804E-2</v>
      </c>
      <c r="G32" s="9">
        <v>73</v>
      </c>
      <c r="H32" s="6">
        <v>1</v>
      </c>
      <c r="I32" s="12">
        <f t="shared" si="2"/>
        <v>0.33333333333333331</v>
      </c>
      <c r="J32" s="8">
        <v>1</v>
      </c>
      <c r="K32" s="12">
        <f t="shared" si="3"/>
        <v>0.33333333333333331</v>
      </c>
      <c r="L32" s="9">
        <v>3</v>
      </c>
      <c r="M32" s="6">
        <f t="shared" si="4"/>
        <v>7</v>
      </c>
      <c r="N32" s="7">
        <f t="shared" si="5"/>
        <v>9.2105263157894732E-2</v>
      </c>
      <c r="O32" s="8">
        <f t="shared" si="6"/>
        <v>7</v>
      </c>
      <c r="P32" s="7">
        <f t="shared" si="7"/>
        <v>9.2105263157894732E-2</v>
      </c>
      <c r="Q32" s="9">
        <f t="shared" si="8"/>
        <v>76</v>
      </c>
      <c r="R32" s="6">
        <v>4</v>
      </c>
      <c r="S32" s="12">
        <f t="shared" si="9"/>
        <v>5.1948051948051951E-2</v>
      </c>
      <c r="T32" s="8">
        <v>4</v>
      </c>
      <c r="U32" s="12">
        <f t="shared" si="10"/>
        <v>5.1948051948051951E-2</v>
      </c>
      <c r="V32" s="9">
        <v>77</v>
      </c>
      <c r="W32" s="6">
        <v>1</v>
      </c>
      <c r="X32" s="12">
        <f t="shared" si="11"/>
        <v>0.33333333333333331</v>
      </c>
      <c r="Y32" s="8">
        <v>1</v>
      </c>
      <c r="Z32" s="12">
        <f t="shared" si="12"/>
        <v>0.33333333333333331</v>
      </c>
      <c r="AA32" s="9">
        <v>3</v>
      </c>
      <c r="AB32" s="6">
        <f t="shared" si="13"/>
        <v>5</v>
      </c>
      <c r="AC32" s="7">
        <f t="shared" si="14"/>
        <v>6.25E-2</v>
      </c>
      <c r="AD32" s="8">
        <f t="shared" si="15"/>
        <v>5</v>
      </c>
      <c r="AE32" s="7">
        <f t="shared" si="16"/>
        <v>6.25E-2</v>
      </c>
      <c r="AF32" s="9">
        <f t="shared" si="17"/>
        <v>80</v>
      </c>
    </row>
    <row r="33" spans="1:32" x14ac:dyDescent="0.25">
      <c r="A33" s="4">
        <v>26</v>
      </c>
      <c r="B33" s="5" t="s">
        <v>25</v>
      </c>
      <c r="C33" s="6">
        <v>123</v>
      </c>
      <c r="D33" s="12">
        <f t="shared" si="0"/>
        <v>0.11161524500907441</v>
      </c>
      <c r="E33" s="8">
        <v>135</v>
      </c>
      <c r="F33" s="12">
        <f t="shared" si="1"/>
        <v>0.12250453720508167</v>
      </c>
      <c r="G33" s="9">
        <v>1102</v>
      </c>
      <c r="H33" s="6">
        <v>27</v>
      </c>
      <c r="I33" s="12">
        <f t="shared" si="2"/>
        <v>0.23893805309734514</v>
      </c>
      <c r="J33" s="8">
        <v>30</v>
      </c>
      <c r="K33" s="12">
        <f t="shared" si="3"/>
        <v>0.26548672566371684</v>
      </c>
      <c r="L33" s="9">
        <v>113</v>
      </c>
      <c r="M33" s="6">
        <f t="shared" si="4"/>
        <v>150</v>
      </c>
      <c r="N33" s="7">
        <f t="shared" si="5"/>
        <v>0.12345679012345678</v>
      </c>
      <c r="O33" s="8">
        <f t="shared" si="6"/>
        <v>165</v>
      </c>
      <c r="P33" s="7">
        <f t="shared" si="7"/>
        <v>0.13580246913580246</v>
      </c>
      <c r="Q33" s="9">
        <f t="shared" si="8"/>
        <v>1215</v>
      </c>
      <c r="R33" s="6">
        <v>116</v>
      </c>
      <c r="S33" s="12">
        <f t="shared" si="9"/>
        <v>0.11089866156787763</v>
      </c>
      <c r="T33" s="8">
        <v>126</v>
      </c>
      <c r="U33" s="12">
        <f t="shared" si="10"/>
        <v>0.12045889101338432</v>
      </c>
      <c r="V33" s="9">
        <v>1046</v>
      </c>
      <c r="W33" s="6">
        <v>29</v>
      </c>
      <c r="X33" s="12">
        <f t="shared" si="11"/>
        <v>0.29896907216494845</v>
      </c>
      <c r="Y33" s="8">
        <v>31</v>
      </c>
      <c r="Z33" s="12">
        <f t="shared" si="12"/>
        <v>0.31958762886597936</v>
      </c>
      <c r="AA33" s="9">
        <v>97</v>
      </c>
      <c r="AB33" s="6">
        <f t="shared" si="13"/>
        <v>145</v>
      </c>
      <c r="AC33" s="7">
        <f t="shared" si="14"/>
        <v>0.1268591426071741</v>
      </c>
      <c r="AD33" s="8">
        <f t="shared" si="15"/>
        <v>157</v>
      </c>
      <c r="AE33" s="7">
        <f t="shared" si="16"/>
        <v>0.13735783027121609</v>
      </c>
      <c r="AF33" s="9">
        <f t="shared" si="17"/>
        <v>1143</v>
      </c>
    </row>
    <row r="34" spans="1:32" x14ac:dyDescent="0.25">
      <c r="A34" s="4">
        <v>27</v>
      </c>
      <c r="B34" s="5" t="s">
        <v>24</v>
      </c>
      <c r="C34" s="6">
        <v>4</v>
      </c>
      <c r="D34" s="12">
        <f t="shared" si="0"/>
        <v>3.7037037037037035E-2</v>
      </c>
      <c r="E34" s="8">
        <v>7</v>
      </c>
      <c r="F34" s="12">
        <f t="shared" si="1"/>
        <v>6.4814814814814811E-2</v>
      </c>
      <c r="G34" s="9">
        <v>108</v>
      </c>
      <c r="H34" s="6">
        <v>1</v>
      </c>
      <c r="I34" s="12">
        <f t="shared" si="2"/>
        <v>0.33333333333333331</v>
      </c>
      <c r="J34" s="8">
        <v>1</v>
      </c>
      <c r="K34" s="12">
        <f t="shared" si="3"/>
        <v>0.33333333333333331</v>
      </c>
      <c r="L34" s="9">
        <v>3</v>
      </c>
      <c r="M34" s="6">
        <f t="shared" si="4"/>
        <v>5</v>
      </c>
      <c r="N34" s="7">
        <f t="shared" si="5"/>
        <v>4.5045045045045043E-2</v>
      </c>
      <c r="O34" s="8">
        <f t="shared" si="6"/>
        <v>8</v>
      </c>
      <c r="P34" s="7">
        <f t="shared" si="7"/>
        <v>7.2072072072072071E-2</v>
      </c>
      <c r="Q34" s="9">
        <f t="shared" si="8"/>
        <v>111</v>
      </c>
      <c r="R34" s="6">
        <v>4</v>
      </c>
      <c r="S34" s="12">
        <f t="shared" si="9"/>
        <v>4.1237113402061855E-2</v>
      </c>
      <c r="T34" s="8">
        <v>7</v>
      </c>
      <c r="U34" s="12">
        <f t="shared" si="10"/>
        <v>7.2164948453608241E-2</v>
      </c>
      <c r="V34" s="9">
        <v>97</v>
      </c>
      <c r="W34" s="6">
        <v>1</v>
      </c>
      <c r="X34" s="12">
        <f t="shared" si="11"/>
        <v>0.2</v>
      </c>
      <c r="Y34" s="8">
        <v>1</v>
      </c>
      <c r="Z34" s="12">
        <f t="shared" si="12"/>
        <v>0.2</v>
      </c>
      <c r="AA34" s="9">
        <v>5</v>
      </c>
      <c r="AB34" s="6">
        <f t="shared" si="13"/>
        <v>5</v>
      </c>
      <c r="AC34" s="7">
        <f t="shared" si="14"/>
        <v>4.9019607843137254E-2</v>
      </c>
      <c r="AD34" s="8">
        <f t="shared" si="15"/>
        <v>8</v>
      </c>
      <c r="AE34" s="7">
        <f t="shared" si="16"/>
        <v>7.8431372549019607E-2</v>
      </c>
      <c r="AF34" s="9">
        <f t="shared" si="17"/>
        <v>102</v>
      </c>
    </row>
    <row r="35" spans="1:32" x14ac:dyDescent="0.25">
      <c r="A35" s="4">
        <v>28</v>
      </c>
      <c r="B35" s="5" t="s">
        <v>23</v>
      </c>
      <c r="C35" s="6">
        <v>13</v>
      </c>
      <c r="D35" s="12">
        <f t="shared" si="0"/>
        <v>6.280193236714976E-2</v>
      </c>
      <c r="E35" s="8">
        <v>16</v>
      </c>
      <c r="F35" s="12">
        <f t="shared" si="1"/>
        <v>7.7294685990338161E-2</v>
      </c>
      <c r="G35" s="9">
        <v>207</v>
      </c>
      <c r="H35" s="6">
        <v>1</v>
      </c>
      <c r="I35" s="12">
        <f t="shared" si="2"/>
        <v>0.1</v>
      </c>
      <c r="J35" s="8">
        <v>1</v>
      </c>
      <c r="K35" s="12">
        <f t="shared" si="3"/>
        <v>0.1</v>
      </c>
      <c r="L35" s="9">
        <v>10</v>
      </c>
      <c r="M35" s="6">
        <f t="shared" si="4"/>
        <v>14</v>
      </c>
      <c r="N35" s="7">
        <f t="shared" si="5"/>
        <v>6.4516129032258063E-2</v>
      </c>
      <c r="O35" s="8">
        <f t="shared" si="6"/>
        <v>17</v>
      </c>
      <c r="P35" s="7">
        <f t="shared" si="7"/>
        <v>7.8341013824884786E-2</v>
      </c>
      <c r="Q35" s="9">
        <f t="shared" si="8"/>
        <v>217</v>
      </c>
      <c r="R35" s="6">
        <v>13</v>
      </c>
      <c r="S35" s="12">
        <f t="shared" si="9"/>
        <v>7.1038251366120214E-2</v>
      </c>
      <c r="T35" s="8">
        <v>15</v>
      </c>
      <c r="U35" s="12">
        <f t="shared" si="10"/>
        <v>8.1967213114754092E-2</v>
      </c>
      <c r="V35" s="9">
        <v>183</v>
      </c>
      <c r="W35" s="6">
        <v>3</v>
      </c>
      <c r="X35" s="12">
        <f t="shared" si="11"/>
        <v>0.2</v>
      </c>
      <c r="Y35" s="8">
        <v>3</v>
      </c>
      <c r="Z35" s="12">
        <f t="shared" si="12"/>
        <v>0.2</v>
      </c>
      <c r="AA35" s="9">
        <v>15</v>
      </c>
      <c r="AB35" s="6">
        <f t="shared" si="13"/>
        <v>16</v>
      </c>
      <c r="AC35" s="7">
        <f t="shared" si="14"/>
        <v>8.0808080808080815E-2</v>
      </c>
      <c r="AD35" s="8">
        <f t="shared" si="15"/>
        <v>18</v>
      </c>
      <c r="AE35" s="7">
        <f t="shared" si="16"/>
        <v>9.0909090909090912E-2</v>
      </c>
      <c r="AF35" s="9">
        <f t="shared" si="17"/>
        <v>198</v>
      </c>
    </row>
    <row r="36" spans="1:32" x14ac:dyDescent="0.25">
      <c r="A36" s="4">
        <v>29</v>
      </c>
      <c r="B36" s="5" t="s">
        <v>22</v>
      </c>
      <c r="C36" s="6">
        <v>25</v>
      </c>
      <c r="D36" s="12">
        <f t="shared" si="0"/>
        <v>0.10683760683760683</v>
      </c>
      <c r="E36" s="8">
        <v>26</v>
      </c>
      <c r="F36" s="12">
        <f t="shared" si="1"/>
        <v>0.1111111111111111</v>
      </c>
      <c r="G36" s="9">
        <v>234</v>
      </c>
      <c r="H36" s="6">
        <v>5</v>
      </c>
      <c r="I36" s="12">
        <f t="shared" si="2"/>
        <v>0.3125</v>
      </c>
      <c r="J36" s="8">
        <v>5</v>
      </c>
      <c r="K36" s="12">
        <f t="shared" si="3"/>
        <v>0.3125</v>
      </c>
      <c r="L36" s="9">
        <v>16</v>
      </c>
      <c r="M36" s="6">
        <f t="shared" si="4"/>
        <v>30</v>
      </c>
      <c r="N36" s="7">
        <f t="shared" si="5"/>
        <v>0.12</v>
      </c>
      <c r="O36" s="8">
        <f t="shared" si="6"/>
        <v>31</v>
      </c>
      <c r="P36" s="7">
        <f t="shared" si="7"/>
        <v>0.124</v>
      </c>
      <c r="Q36" s="9">
        <f t="shared" si="8"/>
        <v>250</v>
      </c>
      <c r="R36" s="6">
        <v>24</v>
      </c>
      <c r="S36" s="12">
        <f t="shared" si="9"/>
        <v>0.1038961038961039</v>
      </c>
      <c r="T36" s="8">
        <v>26</v>
      </c>
      <c r="U36" s="12">
        <f t="shared" si="10"/>
        <v>0.11255411255411256</v>
      </c>
      <c r="V36" s="9">
        <v>231</v>
      </c>
      <c r="W36" s="6">
        <v>4</v>
      </c>
      <c r="X36" s="12">
        <f t="shared" si="11"/>
        <v>0.26666666666666666</v>
      </c>
      <c r="Y36" s="8">
        <v>4</v>
      </c>
      <c r="Z36" s="12">
        <f t="shared" si="12"/>
        <v>0.26666666666666666</v>
      </c>
      <c r="AA36" s="9">
        <v>15</v>
      </c>
      <c r="AB36" s="6">
        <f t="shared" si="13"/>
        <v>28</v>
      </c>
      <c r="AC36" s="7">
        <f t="shared" si="14"/>
        <v>0.11382113821138211</v>
      </c>
      <c r="AD36" s="8">
        <f t="shared" si="15"/>
        <v>30</v>
      </c>
      <c r="AE36" s="7">
        <f t="shared" si="16"/>
        <v>0.12195121951219512</v>
      </c>
      <c r="AF36" s="9">
        <f t="shared" si="17"/>
        <v>246</v>
      </c>
    </row>
    <row r="37" spans="1:32" x14ac:dyDescent="0.25">
      <c r="A37" s="4">
        <v>30</v>
      </c>
      <c r="B37" s="5" t="s">
        <v>21</v>
      </c>
      <c r="C37" s="6">
        <v>18</v>
      </c>
      <c r="D37" s="12">
        <f t="shared" si="0"/>
        <v>6.8965517241379309E-2</v>
      </c>
      <c r="E37" s="8">
        <v>23</v>
      </c>
      <c r="F37" s="12">
        <f t="shared" si="1"/>
        <v>8.8122605363984668E-2</v>
      </c>
      <c r="G37" s="9">
        <v>261</v>
      </c>
      <c r="H37" s="6">
        <v>9</v>
      </c>
      <c r="I37" s="12">
        <f t="shared" si="2"/>
        <v>0.27272727272727271</v>
      </c>
      <c r="J37" s="8">
        <v>10</v>
      </c>
      <c r="K37" s="12">
        <f t="shared" si="3"/>
        <v>0.30303030303030304</v>
      </c>
      <c r="L37" s="9">
        <v>33</v>
      </c>
      <c r="M37" s="6">
        <f t="shared" si="4"/>
        <v>27</v>
      </c>
      <c r="N37" s="7">
        <f t="shared" si="5"/>
        <v>9.1836734693877556E-2</v>
      </c>
      <c r="O37" s="8">
        <f t="shared" si="6"/>
        <v>33</v>
      </c>
      <c r="P37" s="7">
        <f t="shared" si="7"/>
        <v>0.11224489795918367</v>
      </c>
      <c r="Q37" s="9">
        <f t="shared" si="8"/>
        <v>294</v>
      </c>
      <c r="R37" s="6">
        <v>17</v>
      </c>
      <c r="S37" s="12">
        <f t="shared" si="9"/>
        <v>6.7729083665338641E-2</v>
      </c>
      <c r="T37" s="8">
        <v>23</v>
      </c>
      <c r="U37" s="12">
        <f t="shared" si="10"/>
        <v>9.1633466135458169E-2</v>
      </c>
      <c r="V37" s="9">
        <v>251</v>
      </c>
      <c r="W37" s="6">
        <v>8</v>
      </c>
      <c r="X37" s="12">
        <f t="shared" si="11"/>
        <v>0.26666666666666666</v>
      </c>
      <c r="Y37" s="8">
        <v>9</v>
      </c>
      <c r="Z37" s="12">
        <f t="shared" si="12"/>
        <v>0.3</v>
      </c>
      <c r="AA37" s="9">
        <v>30</v>
      </c>
      <c r="AB37" s="6">
        <f t="shared" si="13"/>
        <v>25</v>
      </c>
      <c r="AC37" s="7">
        <f t="shared" si="14"/>
        <v>8.8967971530249115E-2</v>
      </c>
      <c r="AD37" s="8">
        <f t="shared" si="15"/>
        <v>32</v>
      </c>
      <c r="AE37" s="7">
        <f t="shared" si="16"/>
        <v>0.11387900355871886</v>
      </c>
      <c r="AF37" s="9">
        <f t="shared" si="17"/>
        <v>281</v>
      </c>
    </row>
    <row r="38" spans="1:32" x14ac:dyDescent="0.25">
      <c r="A38" s="4">
        <v>31</v>
      </c>
      <c r="B38" s="5" t="s">
        <v>20</v>
      </c>
      <c r="C38" s="6">
        <v>0</v>
      </c>
      <c r="D38" s="12">
        <f t="shared" si="0"/>
        <v>0</v>
      </c>
      <c r="E38" s="8">
        <v>1</v>
      </c>
      <c r="F38" s="12">
        <f t="shared" si="1"/>
        <v>1.282051282051282E-2</v>
      </c>
      <c r="G38" s="9">
        <v>78</v>
      </c>
      <c r="H38" s="6">
        <v>0</v>
      </c>
      <c r="I38" s="12">
        <f t="shared" si="2"/>
        <v>0</v>
      </c>
      <c r="J38" s="8">
        <v>0</v>
      </c>
      <c r="K38" s="12">
        <f t="shared" si="3"/>
        <v>0</v>
      </c>
      <c r="L38" s="9">
        <v>4</v>
      </c>
      <c r="M38" s="6">
        <f t="shared" si="4"/>
        <v>0</v>
      </c>
      <c r="N38" s="7">
        <f t="shared" si="5"/>
        <v>0</v>
      </c>
      <c r="O38" s="8">
        <f t="shared" si="6"/>
        <v>1</v>
      </c>
      <c r="P38" s="7">
        <f t="shared" si="7"/>
        <v>1.2195121951219513E-2</v>
      </c>
      <c r="Q38" s="9">
        <f t="shared" si="8"/>
        <v>82</v>
      </c>
      <c r="R38" s="6">
        <v>1</v>
      </c>
      <c r="S38" s="12">
        <f t="shared" si="9"/>
        <v>1.3888888888888888E-2</v>
      </c>
      <c r="T38" s="8">
        <v>3</v>
      </c>
      <c r="U38" s="12">
        <f t="shared" si="10"/>
        <v>4.1666666666666664E-2</v>
      </c>
      <c r="V38" s="9">
        <v>72</v>
      </c>
      <c r="W38" s="6">
        <v>1</v>
      </c>
      <c r="X38" s="12">
        <f t="shared" si="11"/>
        <v>0.2</v>
      </c>
      <c r="Y38" s="8">
        <v>1</v>
      </c>
      <c r="Z38" s="12">
        <f t="shared" si="12"/>
        <v>0.2</v>
      </c>
      <c r="AA38" s="9">
        <v>5</v>
      </c>
      <c r="AB38" s="6">
        <f t="shared" si="13"/>
        <v>2</v>
      </c>
      <c r="AC38" s="7">
        <f t="shared" si="14"/>
        <v>2.5974025974025976E-2</v>
      </c>
      <c r="AD38" s="8">
        <f t="shared" si="15"/>
        <v>4</v>
      </c>
      <c r="AE38" s="7">
        <f t="shared" si="16"/>
        <v>5.1948051948051951E-2</v>
      </c>
      <c r="AF38" s="9">
        <f t="shared" si="17"/>
        <v>77</v>
      </c>
    </row>
    <row r="39" spans="1:32" x14ac:dyDescent="0.25">
      <c r="A39" s="4">
        <v>32</v>
      </c>
      <c r="B39" s="5" t="s">
        <v>19</v>
      </c>
      <c r="C39" s="6">
        <v>86</v>
      </c>
      <c r="D39" s="12">
        <f t="shared" si="0"/>
        <v>8.9026915113871632E-2</v>
      </c>
      <c r="E39" s="8">
        <v>90</v>
      </c>
      <c r="F39" s="12">
        <f t="shared" si="1"/>
        <v>9.3167701863354033E-2</v>
      </c>
      <c r="G39" s="9">
        <v>966</v>
      </c>
      <c r="H39" s="6">
        <v>32</v>
      </c>
      <c r="I39" s="12">
        <f t="shared" si="2"/>
        <v>0.34042553191489361</v>
      </c>
      <c r="J39" s="8">
        <v>32</v>
      </c>
      <c r="K39" s="12">
        <f t="shared" si="3"/>
        <v>0.34042553191489361</v>
      </c>
      <c r="L39" s="9">
        <v>94</v>
      </c>
      <c r="M39" s="6">
        <f t="shared" si="4"/>
        <v>118</v>
      </c>
      <c r="N39" s="7">
        <f t="shared" si="5"/>
        <v>0.11132075471698114</v>
      </c>
      <c r="O39" s="8">
        <f t="shared" si="6"/>
        <v>122</v>
      </c>
      <c r="P39" s="7">
        <f t="shared" si="7"/>
        <v>0.11509433962264151</v>
      </c>
      <c r="Q39" s="9">
        <f t="shared" si="8"/>
        <v>1060</v>
      </c>
      <c r="R39" s="6">
        <v>76</v>
      </c>
      <c r="S39" s="12">
        <f t="shared" si="9"/>
        <v>8.6265607264472188E-2</v>
      </c>
      <c r="T39" s="8">
        <v>84</v>
      </c>
      <c r="U39" s="12">
        <f t="shared" si="10"/>
        <v>9.5346197502837682E-2</v>
      </c>
      <c r="V39" s="9">
        <v>881</v>
      </c>
      <c r="W39" s="6">
        <v>28</v>
      </c>
      <c r="X39" s="12">
        <f t="shared" si="11"/>
        <v>0.34146341463414637</v>
      </c>
      <c r="Y39" s="8">
        <v>31</v>
      </c>
      <c r="Z39" s="12">
        <f t="shared" si="12"/>
        <v>0.37804878048780488</v>
      </c>
      <c r="AA39" s="9">
        <v>82</v>
      </c>
      <c r="AB39" s="6">
        <f t="shared" si="13"/>
        <v>104</v>
      </c>
      <c r="AC39" s="7">
        <f t="shared" si="14"/>
        <v>0.10799584631360332</v>
      </c>
      <c r="AD39" s="8">
        <f t="shared" si="15"/>
        <v>115</v>
      </c>
      <c r="AE39" s="7">
        <f t="shared" si="16"/>
        <v>0.11941848390446522</v>
      </c>
      <c r="AF39" s="9">
        <f t="shared" si="17"/>
        <v>963</v>
      </c>
    </row>
    <row r="40" spans="1:32" x14ac:dyDescent="0.25">
      <c r="A40" s="4">
        <v>33</v>
      </c>
      <c r="B40" s="5" t="s">
        <v>18</v>
      </c>
      <c r="C40" s="6">
        <v>0</v>
      </c>
      <c r="D40" s="12">
        <f t="shared" si="0"/>
        <v>0</v>
      </c>
      <c r="E40" s="8">
        <v>1</v>
      </c>
      <c r="F40" s="12">
        <f t="shared" si="1"/>
        <v>2.8571428571428571E-2</v>
      </c>
      <c r="G40" s="9">
        <v>35</v>
      </c>
      <c r="H40" s="6">
        <v>1</v>
      </c>
      <c r="I40" s="12">
        <f t="shared" si="2"/>
        <v>0.33333333333333331</v>
      </c>
      <c r="J40" s="8">
        <v>1</v>
      </c>
      <c r="K40" s="12">
        <f t="shared" si="3"/>
        <v>0.33333333333333331</v>
      </c>
      <c r="L40" s="9">
        <v>3</v>
      </c>
      <c r="M40" s="6">
        <f t="shared" si="4"/>
        <v>1</v>
      </c>
      <c r="N40" s="7">
        <f t="shared" si="5"/>
        <v>2.6315789473684209E-2</v>
      </c>
      <c r="O40" s="8">
        <f t="shared" si="6"/>
        <v>2</v>
      </c>
      <c r="P40" s="7">
        <f t="shared" si="7"/>
        <v>5.2631578947368418E-2</v>
      </c>
      <c r="Q40" s="9">
        <f t="shared" si="8"/>
        <v>38</v>
      </c>
      <c r="R40" s="6">
        <v>0</v>
      </c>
      <c r="S40" s="12">
        <f t="shared" si="9"/>
        <v>0</v>
      </c>
      <c r="T40" s="8">
        <v>0</v>
      </c>
      <c r="U40" s="12">
        <f t="shared" si="10"/>
        <v>0</v>
      </c>
      <c r="V40" s="9">
        <v>36</v>
      </c>
      <c r="W40" s="6">
        <v>0</v>
      </c>
      <c r="X40" s="12">
        <f t="shared" si="11"/>
        <v>0</v>
      </c>
      <c r="Y40" s="8">
        <v>0</v>
      </c>
      <c r="Z40" s="12">
        <f t="shared" si="12"/>
        <v>0</v>
      </c>
      <c r="AA40" s="9">
        <v>2</v>
      </c>
      <c r="AB40" s="6">
        <f t="shared" si="13"/>
        <v>0</v>
      </c>
      <c r="AC40" s="7">
        <f t="shared" si="14"/>
        <v>0</v>
      </c>
      <c r="AD40" s="8">
        <f t="shared" si="15"/>
        <v>0</v>
      </c>
      <c r="AE40" s="7">
        <f t="shared" si="16"/>
        <v>0</v>
      </c>
      <c r="AF40" s="9">
        <f t="shared" si="17"/>
        <v>38</v>
      </c>
    </row>
    <row r="41" spans="1:32" x14ac:dyDescent="0.25">
      <c r="A41" s="4">
        <v>34</v>
      </c>
      <c r="B41" s="5" t="s">
        <v>17</v>
      </c>
      <c r="C41" s="6">
        <v>8</v>
      </c>
      <c r="D41" s="12">
        <f t="shared" si="0"/>
        <v>4.1025641025641026E-2</v>
      </c>
      <c r="E41" s="8">
        <v>10</v>
      </c>
      <c r="F41" s="12">
        <f t="shared" si="1"/>
        <v>5.128205128205128E-2</v>
      </c>
      <c r="G41" s="9">
        <v>195</v>
      </c>
      <c r="H41" s="6">
        <v>2</v>
      </c>
      <c r="I41" s="12">
        <f t="shared" si="2"/>
        <v>0.16666666666666666</v>
      </c>
      <c r="J41" s="8">
        <v>2</v>
      </c>
      <c r="K41" s="12">
        <f t="shared" si="3"/>
        <v>0.16666666666666666</v>
      </c>
      <c r="L41" s="9">
        <v>12</v>
      </c>
      <c r="M41" s="6">
        <f t="shared" si="4"/>
        <v>10</v>
      </c>
      <c r="N41" s="7">
        <f t="shared" si="5"/>
        <v>4.8309178743961352E-2</v>
      </c>
      <c r="O41" s="8">
        <f t="shared" si="6"/>
        <v>12</v>
      </c>
      <c r="P41" s="7">
        <f t="shared" si="7"/>
        <v>5.7971014492753624E-2</v>
      </c>
      <c r="Q41" s="9">
        <f t="shared" si="8"/>
        <v>207</v>
      </c>
      <c r="R41" s="6">
        <v>9</v>
      </c>
      <c r="S41" s="12">
        <f t="shared" si="9"/>
        <v>5.027932960893855E-2</v>
      </c>
      <c r="T41" s="8">
        <v>10</v>
      </c>
      <c r="U41" s="12">
        <f t="shared" si="10"/>
        <v>5.5865921787709494E-2</v>
      </c>
      <c r="V41" s="9">
        <v>179</v>
      </c>
      <c r="W41" s="6">
        <v>2</v>
      </c>
      <c r="X41" s="12">
        <f t="shared" si="11"/>
        <v>0.25</v>
      </c>
      <c r="Y41" s="8">
        <v>2</v>
      </c>
      <c r="Z41" s="12">
        <f t="shared" si="12"/>
        <v>0.25</v>
      </c>
      <c r="AA41" s="9">
        <v>8</v>
      </c>
      <c r="AB41" s="6">
        <f t="shared" si="13"/>
        <v>11</v>
      </c>
      <c r="AC41" s="7">
        <f t="shared" si="14"/>
        <v>5.8823529411764705E-2</v>
      </c>
      <c r="AD41" s="8">
        <f t="shared" si="15"/>
        <v>12</v>
      </c>
      <c r="AE41" s="7">
        <f t="shared" si="16"/>
        <v>6.4171122994652413E-2</v>
      </c>
      <c r="AF41" s="9">
        <f t="shared" si="17"/>
        <v>187</v>
      </c>
    </row>
    <row r="42" spans="1:32" x14ac:dyDescent="0.25">
      <c r="A42" s="4">
        <v>35</v>
      </c>
      <c r="B42" s="5" t="s">
        <v>16</v>
      </c>
      <c r="C42" s="6">
        <v>6</v>
      </c>
      <c r="D42" s="12">
        <f t="shared" si="0"/>
        <v>5.3097345132743362E-2</v>
      </c>
      <c r="E42" s="8">
        <v>8</v>
      </c>
      <c r="F42" s="12">
        <f t="shared" si="1"/>
        <v>7.0796460176991149E-2</v>
      </c>
      <c r="G42" s="9">
        <v>113</v>
      </c>
      <c r="H42" s="6">
        <v>0</v>
      </c>
      <c r="I42" s="12">
        <f t="shared" si="2"/>
        <v>0</v>
      </c>
      <c r="J42" s="8">
        <v>0</v>
      </c>
      <c r="K42" s="12">
        <f t="shared" si="3"/>
        <v>0</v>
      </c>
      <c r="L42" s="9">
        <v>2</v>
      </c>
      <c r="M42" s="6">
        <f t="shared" si="4"/>
        <v>6</v>
      </c>
      <c r="N42" s="7">
        <f t="shared" si="5"/>
        <v>5.2173913043478258E-2</v>
      </c>
      <c r="O42" s="8">
        <f t="shared" si="6"/>
        <v>8</v>
      </c>
      <c r="P42" s="7">
        <f t="shared" si="7"/>
        <v>6.9565217391304349E-2</v>
      </c>
      <c r="Q42" s="9">
        <f t="shared" si="8"/>
        <v>115</v>
      </c>
      <c r="R42" s="6">
        <v>5</v>
      </c>
      <c r="S42" s="12">
        <f t="shared" si="9"/>
        <v>4.8543689320388349E-2</v>
      </c>
      <c r="T42" s="8">
        <v>6</v>
      </c>
      <c r="U42" s="12">
        <f t="shared" si="10"/>
        <v>5.8252427184466021E-2</v>
      </c>
      <c r="V42" s="9">
        <v>103</v>
      </c>
      <c r="W42" s="6">
        <v>0</v>
      </c>
      <c r="X42" s="12">
        <f t="shared" si="11"/>
        <v>0</v>
      </c>
      <c r="Y42" s="8">
        <v>0</v>
      </c>
      <c r="Z42" s="12">
        <f t="shared" si="12"/>
        <v>0</v>
      </c>
      <c r="AA42" s="9">
        <v>1</v>
      </c>
      <c r="AB42" s="6">
        <f t="shared" si="13"/>
        <v>5</v>
      </c>
      <c r="AC42" s="7">
        <f t="shared" si="14"/>
        <v>4.807692307692308E-2</v>
      </c>
      <c r="AD42" s="8">
        <f t="shared" si="15"/>
        <v>6</v>
      </c>
      <c r="AE42" s="7">
        <f t="shared" si="16"/>
        <v>5.7692307692307696E-2</v>
      </c>
      <c r="AF42" s="9">
        <f t="shared" si="17"/>
        <v>104</v>
      </c>
    </row>
    <row r="43" spans="1:32" x14ac:dyDescent="0.25">
      <c r="A43" s="4">
        <v>36</v>
      </c>
      <c r="B43" s="5" t="s">
        <v>15</v>
      </c>
      <c r="C43" s="6">
        <v>13</v>
      </c>
      <c r="D43" s="12">
        <f t="shared" si="0"/>
        <v>8.2278481012658222E-2</v>
      </c>
      <c r="E43" s="8">
        <v>13</v>
      </c>
      <c r="F43" s="12">
        <f t="shared" si="1"/>
        <v>8.2278481012658222E-2</v>
      </c>
      <c r="G43" s="9">
        <v>158</v>
      </c>
      <c r="H43" s="6">
        <v>1</v>
      </c>
      <c r="I43" s="12">
        <f t="shared" si="2"/>
        <v>9.0909090909090912E-2</v>
      </c>
      <c r="J43" s="8">
        <v>2</v>
      </c>
      <c r="K43" s="12">
        <f t="shared" si="3"/>
        <v>0.18181818181818182</v>
      </c>
      <c r="L43" s="9">
        <v>11</v>
      </c>
      <c r="M43" s="6">
        <f t="shared" si="4"/>
        <v>14</v>
      </c>
      <c r="N43" s="7">
        <f t="shared" si="5"/>
        <v>8.2840236686390539E-2</v>
      </c>
      <c r="O43" s="8">
        <f t="shared" si="6"/>
        <v>15</v>
      </c>
      <c r="P43" s="7">
        <f t="shared" si="7"/>
        <v>8.8757396449704137E-2</v>
      </c>
      <c r="Q43" s="9">
        <f t="shared" si="8"/>
        <v>169</v>
      </c>
      <c r="R43" s="6">
        <v>9</v>
      </c>
      <c r="S43" s="12">
        <f t="shared" si="9"/>
        <v>6.0402684563758392E-2</v>
      </c>
      <c r="T43" s="8">
        <v>11</v>
      </c>
      <c r="U43" s="12">
        <f t="shared" si="10"/>
        <v>7.3825503355704702E-2</v>
      </c>
      <c r="V43" s="9">
        <v>149</v>
      </c>
      <c r="W43" s="6">
        <v>1</v>
      </c>
      <c r="X43" s="12">
        <f t="shared" si="11"/>
        <v>8.3333333333333329E-2</v>
      </c>
      <c r="Y43" s="8">
        <v>1</v>
      </c>
      <c r="Z43" s="12">
        <f t="shared" si="12"/>
        <v>8.3333333333333329E-2</v>
      </c>
      <c r="AA43" s="9">
        <v>12</v>
      </c>
      <c r="AB43" s="6">
        <f t="shared" si="13"/>
        <v>10</v>
      </c>
      <c r="AC43" s="7">
        <f t="shared" si="14"/>
        <v>6.2111801242236024E-2</v>
      </c>
      <c r="AD43" s="8">
        <f t="shared" si="15"/>
        <v>12</v>
      </c>
      <c r="AE43" s="7">
        <f t="shared" si="16"/>
        <v>7.4534161490683232E-2</v>
      </c>
      <c r="AF43" s="9">
        <f t="shared" si="17"/>
        <v>161</v>
      </c>
    </row>
    <row r="44" spans="1:32" x14ac:dyDescent="0.25">
      <c r="A44" s="4">
        <v>37</v>
      </c>
      <c r="B44" s="5" t="s">
        <v>14</v>
      </c>
      <c r="C44" s="6">
        <v>19</v>
      </c>
      <c r="D44" s="12">
        <f t="shared" si="0"/>
        <v>9.3596059113300489E-2</v>
      </c>
      <c r="E44" s="8">
        <v>26</v>
      </c>
      <c r="F44" s="12">
        <f t="shared" si="1"/>
        <v>0.12807881773399016</v>
      </c>
      <c r="G44" s="9">
        <v>203</v>
      </c>
      <c r="H44" s="6">
        <v>6</v>
      </c>
      <c r="I44" s="12">
        <f t="shared" si="2"/>
        <v>0.3</v>
      </c>
      <c r="J44" s="8">
        <v>6</v>
      </c>
      <c r="K44" s="12">
        <f t="shared" si="3"/>
        <v>0.3</v>
      </c>
      <c r="L44" s="9">
        <v>20</v>
      </c>
      <c r="M44" s="6">
        <f t="shared" si="4"/>
        <v>25</v>
      </c>
      <c r="N44" s="7">
        <f t="shared" si="5"/>
        <v>0.11210762331838565</v>
      </c>
      <c r="O44" s="8">
        <f t="shared" si="6"/>
        <v>32</v>
      </c>
      <c r="P44" s="7">
        <f t="shared" si="7"/>
        <v>0.14349775784753363</v>
      </c>
      <c r="Q44" s="9">
        <f t="shared" si="8"/>
        <v>223</v>
      </c>
      <c r="R44" s="6">
        <v>24</v>
      </c>
      <c r="S44" s="12">
        <f t="shared" si="9"/>
        <v>0.10212765957446808</v>
      </c>
      <c r="T44" s="8">
        <v>31</v>
      </c>
      <c r="U44" s="12">
        <f t="shared" si="10"/>
        <v>0.13191489361702127</v>
      </c>
      <c r="V44" s="9">
        <v>235</v>
      </c>
      <c r="W44" s="6">
        <v>9</v>
      </c>
      <c r="X44" s="12">
        <f t="shared" si="11"/>
        <v>0.34615384615384615</v>
      </c>
      <c r="Y44" s="8">
        <v>9</v>
      </c>
      <c r="Z44" s="12">
        <f t="shared" si="12"/>
        <v>0.34615384615384615</v>
      </c>
      <c r="AA44" s="9">
        <v>26</v>
      </c>
      <c r="AB44" s="6">
        <f t="shared" si="13"/>
        <v>33</v>
      </c>
      <c r="AC44" s="7">
        <f t="shared" si="14"/>
        <v>0.12643678160919541</v>
      </c>
      <c r="AD44" s="8">
        <f t="shared" si="15"/>
        <v>40</v>
      </c>
      <c r="AE44" s="7">
        <f t="shared" si="16"/>
        <v>0.1532567049808429</v>
      </c>
      <c r="AF44" s="9">
        <f t="shared" si="17"/>
        <v>261</v>
      </c>
    </row>
    <row r="45" spans="1:32" x14ac:dyDescent="0.25">
      <c r="A45" s="4">
        <v>38</v>
      </c>
      <c r="B45" s="5" t="s">
        <v>13</v>
      </c>
      <c r="C45" s="6">
        <v>21</v>
      </c>
      <c r="D45" s="12">
        <f t="shared" si="0"/>
        <v>3.7906137184115521E-2</v>
      </c>
      <c r="E45" s="8">
        <v>23</v>
      </c>
      <c r="F45" s="12">
        <f t="shared" si="1"/>
        <v>4.1516245487364621E-2</v>
      </c>
      <c r="G45" s="9">
        <v>554</v>
      </c>
      <c r="H45" s="6">
        <v>6</v>
      </c>
      <c r="I45" s="12">
        <f t="shared" si="2"/>
        <v>0.23076923076923078</v>
      </c>
      <c r="J45" s="8">
        <v>6</v>
      </c>
      <c r="K45" s="12">
        <f t="shared" si="3"/>
        <v>0.23076923076923078</v>
      </c>
      <c r="L45" s="9">
        <v>26</v>
      </c>
      <c r="M45" s="6">
        <f t="shared" si="4"/>
        <v>27</v>
      </c>
      <c r="N45" s="7">
        <f t="shared" si="5"/>
        <v>4.6551724137931037E-2</v>
      </c>
      <c r="O45" s="8">
        <f t="shared" si="6"/>
        <v>29</v>
      </c>
      <c r="P45" s="7">
        <f t="shared" si="7"/>
        <v>0.05</v>
      </c>
      <c r="Q45" s="9">
        <f t="shared" si="8"/>
        <v>580</v>
      </c>
      <c r="R45" s="6">
        <v>20</v>
      </c>
      <c r="S45" s="12">
        <f t="shared" si="9"/>
        <v>3.8314176245210725E-2</v>
      </c>
      <c r="T45" s="8">
        <v>21</v>
      </c>
      <c r="U45" s="12">
        <f t="shared" si="10"/>
        <v>4.0229885057471264E-2</v>
      </c>
      <c r="V45" s="9">
        <v>522</v>
      </c>
      <c r="W45" s="6">
        <v>6</v>
      </c>
      <c r="X45" s="12">
        <f t="shared" si="11"/>
        <v>0.19354838709677419</v>
      </c>
      <c r="Y45" s="8">
        <v>6</v>
      </c>
      <c r="Z45" s="12">
        <f t="shared" si="12"/>
        <v>0.19354838709677419</v>
      </c>
      <c r="AA45" s="9">
        <v>31</v>
      </c>
      <c r="AB45" s="6">
        <f t="shared" si="13"/>
        <v>26</v>
      </c>
      <c r="AC45" s="7">
        <f t="shared" si="14"/>
        <v>4.701627486437613E-2</v>
      </c>
      <c r="AD45" s="8">
        <f t="shared" si="15"/>
        <v>27</v>
      </c>
      <c r="AE45" s="7">
        <f t="shared" si="16"/>
        <v>4.8824593128390596E-2</v>
      </c>
      <c r="AF45" s="9">
        <f t="shared" si="17"/>
        <v>553</v>
      </c>
    </row>
    <row r="46" spans="1:32" x14ac:dyDescent="0.25">
      <c r="A46" s="4">
        <v>39</v>
      </c>
      <c r="B46" s="5" t="s">
        <v>12</v>
      </c>
      <c r="C46" s="6">
        <v>54</v>
      </c>
      <c r="D46" s="12">
        <f t="shared" si="0"/>
        <v>0.12676056338028169</v>
      </c>
      <c r="E46" s="8">
        <v>62</v>
      </c>
      <c r="F46" s="12">
        <f t="shared" si="1"/>
        <v>0.14553990610328638</v>
      </c>
      <c r="G46" s="9">
        <v>426</v>
      </c>
      <c r="H46" s="6">
        <v>19</v>
      </c>
      <c r="I46" s="12">
        <f t="shared" si="2"/>
        <v>0.31147540983606559</v>
      </c>
      <c r="J46" s="8">
        <v>19</v>
      </c>
      <c r="K46" s="12">
        <f t="shared" si="3"/>
        <v>0.31147540983606559</v>
      </c>
      <c r="L46" s="9">
        <v>61</v>
      </c>
      <c r="M46" s="6">
        <f t="shared" si="4"/>
        <v>73</v>
      </c>
      <c r="N46" s="7">
        <f t="shared" si="5"/>
        <v>0.14989733059548255</v>
      </c>
      <c r="O46" s="8">
        <f t="shared" si="6"/>
        <v>81</v>
      </c>
      <c r="P46" s="7">
        <f t="shared" si="7"/>
        <v>0.16632443531827515</v>
      </c>
      <c r="Q46" s="9">
        <f t="shared" si="8"/>
        <v>487</v>
      </c>
      <c r="R46" s="6">
        <v>45</v>
      </c>
      <c r="S46" s="12">
        <f t="shared" si="9"/>
        <v>0.11083743842364532</v>
      </c>
      <c r="T46" s="8">
        <v>57</v>
      </c>
      <c r="U46" s="12">
        <f t="shared" si="10"/>
        <v>0.14039408866995073</v>
      </c>
      <c r="V46" s="9">
        <v>406</v>
      </c>
      <c r="W46" s="6">
        <v>18</v>
      </c>
      <c r="X46" s="12">
        <f t="shared" si="11"/>
        <v>0.36734693877551022</v>
      </c>
      <c r="Y46" s="8">
        <v>20</v>
      </c>
      <c r="Z46" s="12">
        <f t="shared" si="12"/>
        <v>0.40816326530612246</v>
      </c>
      <c r="AA46" s="9">
        <v>49</v>
      </c>
      <c r="AB46" s="6">
        <f t="shared" si="13"/>
        <v>63</v>
      </c>
      <c r="AC46" s="7">
        <f t="shared" si="14"/>
        <v>0.13846153846153847</v>
      </c>
      <c r="AD46" s="8">
        <f t="shared" si="15"/>
        <v>77</v>
      </c>
      <c r="AE46" s="7">
        <f t="shared" si="16"/>
        <v>0.16923076923076924</v>
      </c>
      <c r="AF46" s="9">
        <f t="shared" si="17"/>
        <v>455</v>
      </c>
    </row>
    <row r="47" spans="1:32" x14ac:dyDescent="0.25">
      <c r="A47" s="4">
        <v>40</v>
      </c>
      <c r="B47" s="5" t="s">
        <v>11</v>
      </c>
      <c r="C47" s="6">
        <v>78</v>
      </c>
      <c r="D47" s="12">
        <f t="shared" si="0"/>
        <v>4.6594982078853049E-2</v>
      </c>
      <c r="E47" s="8">
        <v>83</v>
      </c>
      <c r="F47" s="12">
        <f t="shared" si="1"/>
        <v>4.9581839904420548E-2</v>
      </c>
      <c r="G47" s="9">
        <v>1674</v>
      </c>
      <c r="H47" s="6">
        <v>10</v>
      </c>
      <c r="I47" s="12">
        <f t="shared" si="2"/>
        <v>0.12820512820512819</v>
      </c>
      <c r="J47" s="8">
        <v>11</v>
      </c>
      <c r="K47" s="12">
        <f t="shared" si="3"/>
        <v>0.14102564102564102</v>
      </c>
      <c r="L47" s="9">
        <v>78</v>
      </c>
      <c r="M47" s="6">
        <f t="shared" si="4"/>
        <v>88</v>
      </c>
      <c r="N47" s="7">
        <f t="shared" si="5"/>
        <v>5.0228310502283102E-2</v>
      </c>
      <c r="O47" s="8">
        <f t="shared" si="6"/>
        <v>94</v>
      </c>
      <c r="P47" s="7">
        <f t="shared" si="7"/>
        <v>5.3652968036529677E-2</v>
      </c>
      <c r="Q47" s="9">
        <f t="shared" si="8"/>
        <v>1752</v>
      </c>
      <c r="R47" s="6">
        <v>76</v>
      </c>
      <c r="S47" s="12">
        <f t="shared" si="9"/>
        <v>4.9575994781474231E-2</v>
      </c>
      <c r="T47" s="8">
        <v>83</v>
      </c>
      <c r="U47" s="12">
        <f t="shared" si="10"/>
        <v>5.4142204827136331E-2</v>
      </c>
      <c r="V47" s="9">
        <v>1533</v>
      </c>
      <c r="W47" s="6">
        <v>10</v>
      </c>
      <c r="X47" s="12">
        <f t="shared" si="11"/>
        <v>0.14925373134328357</v>
      </c>
      <c r="Y47" s="8">
        <v>11</v>
      </c>
      <c r="Z47" s="12">
        <f t="shared" si="12"/>
        <v>0.16417910447761194</v>
      </c>
      <c r="AA47" s="9">
        <v>67</v>
      </c>
      <c r="AB47" s="6">
        <f t="shared" si="13"/>
        <v>86</v>
      </c>
      <c r="AC47" s="7">
        <f t="shared" si="14"/>
        <v>5.3749999999999999E-2</v>
      </c>
      <c r="AD47" s="8">
        <f t="shared" si="15"/>
        <v>94</v>
      </c>
      <c r="AE47" s="7">
        <f t="shared" si="16"/>
        <v>5.8749999999999997E-2</v>
      </c>
      <c r="AF47" s="9">
        <f t="shared" si="17"/>
        <v>1600</v>
      </c>
    </row>
    <row r="48" spans="1:32" x14ac:dyDescent="0.25">
      <c r="A48" s="4">
        <v>41</v>
      </c>
      <c r="B48" s="5" t="s">
        <v>10</v>
      </c>
      <c r="C48" s="6">
        <v>4</v>
      </c>
      <c r="D48" s="12">
        <f t="shared" si="0"/>
        <v>4.0816326530612242E-2</v>
      </c>
      <c r="E48" s="8">
        <v>4</v>
      </c>
      <c r="F48" s="12">
        <f t="shared" si="1"/>
        <v>4.0816326530612242E-2</v>
      </c>
      <c r="G48" s="9">
        <v>98</v>
      </c>
      <c r="H48" s="6">
        <v>0</v>
      </c>
      <c r="I48" s="12">
        <f t="shared" si="2"/>
        <v>0</v>
      </c>
      <c r="J48" s="8">
        <v>0</v>
      </c>
      <c r="K48" s="12">
        <f t="shared" si="3"/>
        <v>0</v>
      </c>
      <c r="L48" s="9">
        <v>9</v>
      </c>
      <c r="M48" s="6">
        <f t="shared" si="4"/>
        <v>4</v>
      </c>
      <c r="N48" s="7">
        <f t="shared" si="5"/>
        <v>3.7383177570093455E-2</v>
      </c>
      <c r="O48" s="8">
        <f t="shared" si="6"/>
        <v>4</v>
      </c>
      <c r="P48" s="7">
        <f t="shared" si="7"/>
        <v>3.7383177570093455E-2</v>
      </c>
      <c r="Q48" s="9">
        <f t="shared" si="8"/>
        <v>107</v>
      </c>
      <c r="R48" s="6">
        <v>3</v>
      </c>
      <c r="S48" s="12">
        <f t="shared" si="9"/>
        <v>3.7037037037037035E-2</v>
      </c>
      <c r="T48" s="8">
        <v>3</v>
      </c>
      <c r="U48" s="12">
        <f t="shared" si="10"/>
        <v>3.7037037037037035E-2</v>
      </c>
      <c r="V48" s="9">
        <v>81</v>
      </c>
      <c r="W48" s="6">
        <v>1</v>
      </c>
      <c r="X48" s="12">
        <f t="shared" si="11"/>
        <v>0.125</v>
      </c>
      <c r="Y48" s="8">
        <v>1</v>
      </c>
      <c r="Z48" s="12">
        <f t="shared" si="12"/>
        <v>0.125</v>
      </c>
      <c r="AA48" s="9">
        <v>8</v>
      </c>
      <c r="AB48" s="6">
        <f t="shared" si="13"/>
        <v>4</v>
      </c>
      <c r="AC48" s="7">
        <f t="shared" si="14"/>
        <v>4.49438202247191E-2</v>
      </c>
      <c r="AD48" s="8">
        <f t="shared" si="15"/>
        <v>4</v>
      </c>
      <c r="AE48" s="7">
        <f t="shared" si="16"/>
        <v>4.49438202247191E-2</v>
      </c>
      <c r="AF48" s="9">
        <f t="shared" si="17"/>
        <v>89</v>
      </c>
    </row>
    <row r="49" spans="1:32" x14ac:dyDescent="0.25">
      <c r="A49" s="4">
        <v>42</v>
      </c>
      <c r="B49" s="5" t="s">
        <v>9</v>
      </c>
      <c r="C49" s="6">
        <v>136</v>
      </c>
      <c r="D49" s="12">
        <f t="shared" si="0"/>
        <v>7.2533333333333339E-2</v>
      </c>
      <c r="E49" s="8">
        <v>173</v>
      </c>
      <c r="F49" s="12">
        <f t="shared" si="1"/>
        <v>9.2266666666666663E-2</v>
      </c>
      <c r="G49" s="9">
        <v>1875</v>
      </c>
      <c r="H49" s="6">
        <v>61</v>
      </c>
      <c r="I49" s="12">
        <f t="shared" si="2"/>
        <v>0.29901960784313725</v>
      </c>
      <c r="J49" s="8">
        <v>69</v>
      </c>
      <c r="K49" s="12">
        <f t="shared" si="3"/>
        <v>0.33823529411764708</v>
      </c>
      <c r="L49" s="9">
        <v>204</v>
      </c>
      <c r="M49" s="6">
        <f t="shared" si="4"/>
        <v>197</v>
      </c>
      <c r="N49" s="7">
        <f t="shared" si="5"/>
        <v>9.4757094757094762E-2</v>
      </c>
      <c r="O49" s="8">
        <f t="shared" si="6"/>
        <v>242</v>
      </c>
      <c r="P49" s="7">
        <f t="shared" si="7"/>
        <v>0.1164021164021164</v>
      </c>
      <c r="Q49" s="9">
        <f t="shared" si="8"/>
        <v>2079</v>
      </c>
      <c r="R49" s="6">
        <v>130</v>
      </c>
      <c r="S49" s="12">
        <f t="shared" si="9"/>
        <v>7.5275043427909666E-2</v>
      </c>
      <c r="T49" s="8">
        <v>182</v>
      </c>
      <c r="U49" s="12">
        <f t="shared" si="10"/>
        <v>0.10538506079907353</v>
      </c>
      <c r="V49" s="9">
        <v>1727</v>
      </c>
      <c r="W49" s="6">
        <v>72</v>
      </c>
      <c r="X49" s="12">
        <f t="shared" si="11"/>
        <v>0.34782608695652173</v>
      </c>
      <c r="Y49" s="8">
        <v>80</v>
      </c>
      <c r="Z49" s="12">
        <f t="shared" si="12"/>
        <v>0.38647342995169082</v>
      </c>
      <c r="AA49" s="9">
        <v>207</v>
      </c>
      <c r="AB49" s="6">
        <f t="shared" si="13"/>
        <v>202</v>
      </c>
      <c r="AC49" s="7">
        <f t="shared" si="14"/>
        <v>0.10444674250258532</v>
      </c>
      <c r="AD49" s="8">
        <f t="shared" si="15"/>
        <v>262</v>
      </c>
      <c r="AE49" s="7">
        <f t="shared" si="16"/>
        <v>0.13547052740434332</v>
      </c>
      <c r="AF49" s="9">
        <f t="shared" si="17"/>
        <v>1934</v>
      </c>
    </row>
    <row r="50" spans="1:32" x14ac:dyDescent="0.25">
      <c r="A50" s="4">
        <v>43</v>
      </c>
      <c r="B50" s="5" t="s">
        <v>8</v>
      </c>
      <c r="C50" s="6">
        <v>23</v>
      </c>
      <c r="D50" s="12">
        <f t="shared" si="0"/>
        <v>3.9723661485319514E-2</v>
      </c>
      <c r="E50" s="8">
        <v>27</v>
      </c>
      <c r="F50" s="12">
        <f t="shared" si="1"/>
        <v>4.6632124352331605E-2</v>
      </c>
      <c r="G50" s="9">
        <v>579</v>
      </c>
      <c r="H50" s="6">
        <v>8</v>
      </c>
      <c r="I50" s="12">
        <f t="shared" si="2"/>
        <v>0.1951219512195122</v>
      </c>
      <c r="J50" s="8">
        <v>9</v>
      </c>
      <c r="K50" s="12">
        <f t="shared" si="3"/>
        <v>0.21951219512195122</v>
      </c>
      <c r="L50" s="9">
        <v>41</v>
      </c>
      <c r="M50" s="6">
        <f t="shared" si="4"/>
        <v>31</v>
      </c>
      <c r="N50" s="7">
        <f t="shared" si="5"/>
        <v>0.05</v>
      </c>
      <c r="O50" s="8">
        <f t="shared" si="6"/>
        <v>36</v>
      </c>
      <c r="P50" s="7">
        <f t="shared" si="7"/>
        <v>5.8064516129032261E-2</v>
      </c>
      <c r="Q50" s="9">
        <f t="shared" si="8"/>
        <v>620</v>
      </c>
      <c r="R50" s="6">
        <v>28</v>
      </c>
      <c r="S50" s="12">
        <f t="shared" si="9"/>
        <v>4.912280701754386E-2</v>
      </c>
      <c r="T50" s="8">
        <v>33</v>
      </c>
      <c r="U50" s="12">
        <f t="shared" si="10"/>
        <v>5.7894736842105263E-2</v>
      </c>
      <c r="V50" s="9">
        <v>570</v>
      </c>
      <c r="W50" s="6">
        <v>6</v>
      </c>
      <c r="X50" s="12">
        <f t="shared" si="11"/>
        <v>0.15789473684210525</v>
      </c>
      <c r="Y50" s="8">
        <v>8</v>
      </c>
      <c r="Z50" s="12">
        <f t="shared" si="12"/>
        <v>0.21052631578947367</v>
      </c>
      <c r="AA50" s="9">
        <v>38</v>
      </c>
      <c r="AB50" s="6">
        <f t="shared" si="13"/>
        <v>34</v>
      </c>
      <c r="AC50" s="7">
        <f t="shared" si="14"/>
        <v>5.5921052631578948E-2</v>
      </c>
      <c r="AD50" s="8">
        <f t="shared" si="15"/>
        <v>41</v>
      </c>
      <c r="AE50" s="7">
        <f t="shared" si="16"/>
        <v>6.7434210526315791E-2</v>
      </c>
      <c r="AF50" s="9">
        <f t="shared" si="17"/>
        <v>608</v>
      </c>
    </row>
    <row r="51" spans="1:32" x14ac:dyDescent="0.25">
      <c r="A51" s="4">
        <v>44</v>
      </c>
      <c r="B51" s="5" t="s">
        <v>7</v>
      </c>
      <c r="C51" s="6">
        <v>19</v>
      </c>
      <c r="D51" s="12">
        <f t="shared" si="0"/>
        <v>9.947643979057591E-2</v>
      </c>
      <c r="E51" s="8">
        <v>23</v>
      </c>
      <c r="F51" s="12">
        <f t="shared" si="1"/>
        <v>0.12041884816753927</v>
      </c>
      <c r="G51" s="9">
        <v>191</v>
      </c>
      <c r="H51" s="6">
        <v>8</v>
      </c>
      <c r="I51" s="12">
        <f t="shared" si="2"/>
        <v>0.36363636363636365</v>
      </c>
      <c r="J51" s="8">
        <v>8</v>
      </c>
      <c r="K51" s="12">
        <f t="shared" si="3"/>
        <v>0.36363636363636365</v>
      </c>
      <c r="L51" s="9">
        <v>22</v>
      </c>
      <c r="M51" s="6">
        <f t="shared" si="4"/>
        <v>27</v>
      </c>
      <c r="N51" s="7">
        <f t="shared" si="5"/>
        <v>0.12676056338028169</v>
      </c>
      <c r="O51" s="8">
        <f t="shared" si="6"/>
        <v>31</v>
      </c>
      <c r="P51" s="7">
        <f t="shared" si="7"/>
        <v>0.14553990610328638</v>
      </c>
      <c r="Q51" s="9">
        <f t="shared" si="8"/>
        <v>213</v>
      </c>
      <c r="R51" s="6">
        <v>17</v>
      </c>
      <c r="S51" s="12">
        <f t="shared" si="9"/>
        <v>9.2391304347826081E-2</v>
      </c>
      <c r="T51" s="8">
        <v>25</v>
      </c>
      <c r="U51" s="12">
        <f t="shared" si="10"/>
        <v>0.1358695652173913</v>
      </c>
      <c r="V51" s="9">
        <v>184</v>
      </c>
      <c r="W51" s="6">
        <v>9</v>
      </c>
      <c r="X51" s="12">
        <f t="shared" si="11"/>
        <v>0.32142857142857145</v>
      </c>
      <c r="Y51" s="8">
        <v>11</v>
      </c>
      <c r="Z51" s="12">
        <f t="shared" si="12"/>
        <v>0.39285714285714285</v>
      </c>
      <c r="AA51" s="9">
        <v>28</v>
      </c>
      <c r="AB51" s="6">
        <f t="shared" si="13"/>
        <v>26</v>
      </c>
      <c r="AC51" s="7">
        <f t="shared" si="14"/>
        <v>0.12264150943396226</v>
      </c>
      <c r="AD51" s="8">
        <f t="shared" si="15"/>
        <v>36</v>
      </c>
      <c r="AE51" s="7">
        <f t="shared" si="16"/>
        <v>0.16981132075471697</v>
      </c>
      <c r="AF51" s="9">
        <f t="shared" si="17"/>
        <v>212</v>
      </c>
    </row>
    <row r="52" spans="1:32" x14ac:dyDescent="0.25">
      <c r="A52" s="4">
        <v>45</v>
      </c>
      <c r="B52" s="5" t="s">
        <v>6</v>
      </c>
      <c r="C52" s="6">
        <v>10</v>
      </c>
      <c r="D52" s="12">
        <f t="shared" si="0"/>
        <v>5.4644808743169397E-2</v>
      </c>
      <c r="E52" s="8">
        <v>10</v>
      </c>
      <c r="F52" s="12">
        <f t="shared" si="1"/>
        <v>5.4644808743169397E-2</v>
      </c>
      <c r="G52" s="9">
        <v>183</v>
      </c>
      <c r="H52" s="6">
        <v>3</v>
      </c>
      <c r="I52" s="12">
        <f t="shared" si="2"/>
        <v>0.33333333333333331</v>
      </c>
      <c r="J52" s="8">
        <v>3</v>
      </c>
      <c r="K52" s="12">
        <f t="shared" si="3"/>
        <v>0.33333333333333331</v>
      </c>
      <c r="L52" s="9">
        <v>9</v>
      </c>
      <c r="M52" s="6">
        <f t="shared" si="4"/>
        <v>13</v>
      </c>
      <c r="N52" s="7">
        <f t="shared" si="5"/>
        <v>6.7708333333333329E-2</v>
      </c>
      <c r="O52" s="8">
        <f t="shared" si="6"/>
        <v>13</v>
      </c>
      <c r="P52" s="7">
        <f t="shared" si="7"/>
        <v>6.7708333333333329E-2</v>
      </c>
      <c r="Q52" s="9">
        <f t="shared" si="8"/>
        <v>192</v>
      </c>
      <c r="R52" s="6">
        <v>10</v>
      </c>
      <c r="S52" s="12">
        <f t="shared" si="9"/>
        <v>5.9523809523809521E-2</v>
      </c>
      <c r="T52" s="8">
        <v>11</v>
      </c>
      <c r="U52" s="12">
        <f t="shared" si="10"/>
        <v>6.5476190476190479E-2</v>
      </c>
      <c r="V52" s="9">
        <v>168</v>
      </c>
      <c r="W52" s="6">
        <v>3</v>
      </c>
      <c r="X52" s="12">
        <f t="shared" si="11"/>
        <v>0.25</v>
      </c>
      <c r="Y52" s="8">
        <v>4</v>
      </c>
      <c r="Z52" s="12">
        <f t="shared" si="12"/>
        <v>0.33333333333333331</v>
      </c>
      <c r="AA52" s="9">
        <v>12</v>
      </c>
      <c r="AB52" s="6">
        <f t="shared" si="13"/>
        <v>13</v>
      </c>
      <c r="AC52" s="7">
        <f t="shared" si="14"/>
        <v>7.2222222222222215E-2</v>
      </c>
      <c r="AD52" s="8">
        <f t="shared" si="15"/>
        <v>15</v>
      </c>
      <c r="AE52" s="7">
        <f t="shared" si="16"/>
        <v>8.3333333333333329E-2</v>
      </c>
      <c r="AF52" s="9">
        <f t="shared" si="17"/>
        <v>180</v>
      </c>
    </row>
    <row r="53" spans="1:32" x14ac:dyDescent="0.25">
      <c r="A53" s="4">
        <v>46</v>
      </c>
      <c r="B53" s="5" t="s">
        <v>5</v>
      </c>
      <c r="C53" s="6">
        <v>91</v>
      </c>
      <c r="D53" s="12">
        <f t="shared" si="0"/>
        <v>9.2668024439918534E-2</v>
      </c>
      <c r="E53" s="8">
        <v>94</v>
      </c>
      <c r="F53" s="12">
        <f t="shared" si="1"/>
        <v>9.5723014256619138E-2</v>
      </c>
      <c r="G53" s="9">
        <v>982</v>
      </c>
      <c r="H53" s="6">
        <v>28</v>
      </c>
      <c r="I53" s="12">
        <f t="shared" si="2"/>
        <v>0.35</v>
      </c>
      <c r="J53" s="8">
        <v>28</v>
      </c>
      <c r="K53" s="12">
        <f t="shared" si="3"/>
        <v>0.35</v>
      </c>
      <c r="L53" s="9">
        <v>80</v>
      </c>
      <c r="M53" s="6">
        <f t="shared" si="4"/>
        <v>119</v>
      </c>
      <c r="N53" s="7">
        <f t="shared" si="5"/>
        <v>0.1120527306967985</v>
      </c>
      <c r="O53" s="8">
        <f t="shared" si="6"/>
        <v>122</v>
      </c>
      <c r="P53" s="7">
        <f t="shared" si="7"/>
        <v>0.11487758945386065</v>
      </c>
      <c r="Q53" s="9">
        <f t="shared" si="8"/>
        <v>1062</v>
      </c>
      <c r="R53" s="6">
        <v>84</v>
      </c>
      <c r="S53" s="12">
        <f t="shared" si="9"/>
        <v>9.1803278688524587E-2</v>
      </c>
      <c r="T53" s="8">
        <v>91</v>
      </c>
      <c r="U53" s="12">
        <f t="shared" si="10"/>
        <v>9.94535519125683E-2</v>
      </c>
      <c r="V53" s="9">
        <v>915</v>
      </c>
      <c r="W53" s="6">
        <v>32</v>
      </c>
      <c r="X53" s="12">
        <f t="shared" si="11"/>
        <v>0.3595505617977528</v>
      </c>
      <c r="Y53" s="8">
        <v>32</v>
      </c>
      <c r="Z53" s="12">
        <f t="shared" si="12"/>
        <v>0.3595505617977528</v>
      </c>
      <c r="AA53" s="9">
        <v>89</v>
      </c>
      <c r="AB53" s="6">
        <f t="shared" si="13"/>
        <v>116</v>
      </c>
      <c r="AC53" s="7">
        <f t="shared" si="14"/>
        <v>0.11553784860557768</v>
      </c>
      <c r="AD53" s="8">
        <f t="shared" si="15"/>
        <v>123</v>
      </c>
      <c r="AE53" s="7">
        <f t="shared" si="16"/>
        <v>0.12250996015936255</v>
      </c>
      <c r="AF53" s="9">
        <f t="shared" si="17"/>
        <v>1004</v>
      </c>
    </row>
    <row r="54" spans="1:32" x14ac:dyDescent="0.25">
      <c r="A54" s="4">
        <v>50</v>
      </c>
      <c r="B54" s="5" t="s">
        <v>4</v>
      </c>
      <c r="C54" s="6">
        <v>0</v>
      </c>
      <c r="D54" s="12">
        <f t="shared" si="0"/>
        <v>0</v>
      </c>
      <c r="E54" s="8">
        <v>0</v>
      </c>
      <c r="F54" s="12">
        <f t="shared" si="1"/>
        <v>0</v>
      </c>
      <c r="G54" s="9">
        <v>23</v>
      </c>
      <c r="H54" s="6">
        <v>0</v>
      </c>
      <c r="I54" s="12">
        <f t="shared" si="2"/>
        <v>0</v>
      </c>
      <c r="J54" s="8">
        <v>0</v>
      </c>
      <c r="K54" s="12">
        <f t="shared" si="3"/>
        <v>0</v>
      </c>
      <c r="L54" s="9">
        <v>2</v>
      </c>
      <c r="M54" s="6">
        <f t="shared" si="4"/>
        <v>0</v>
      </c>
      <c r="N54" s="7">
        <f t="shared" si="5"/>
        <v>0</v>
      </c>
      <c r="O54" s="8">
        <f t="shared" si="6"/>
        <v>0</v>
      </c>
      <c r="P54" s="7">
        <f t="shared" si="7"/>
        <v>0</v>
      </c>
      <c r="Q54" s="9">
        <f t="shared" si="8"/>
        <v>25</v>
      </c>
      <c r="R54" s="6">
        <v>0</v>
      </c>
      <c r="S54" s="12">
        <f t="shared" si="9"/>
        <v>0</v>
      </c>
      <c r="T54" s="8">
        <v>0</v>
      </c>
      <c r="U54" s="12">
        <f t="shared" si="10"/>
        <v>0</v>
      </c>
      <c r="V54" s="9">
        <v>21</v>
      </c>
      <c r="W54" s="6">
        <v>0</v>
      </c>
      <c r="X54" s="12">
        <f t="shared" si="11"/>
        <v>0</v>
      </c>
      <c r="Y54" s="8">
        <v>0</v>
      </c>
      <c r="Z54" s="12">
        <f t="shared" si="12"/>
        <v>0</v>
      </c>
      <c r="AA54" s="9">
        <v>2</v>
      </c>
      <c r="AB54" s="6">
        <f t="shared" si="13"/>
        <v>0</v>
      </c>
      <c r="AC54" s="7">
        <f t="shared" si="14"/>
        <v>0</v>
      </c>
      <c r="AD54" s="8">
        <f t="shared" si="15"/>
        <v>0</v>
      </c>
      <c r="AE54" s="7">
        <f t="shared" si="16"/>
        <v>0</v>
      </c>
      <c r="AF54" s="9">
        <f t="shared" si="17"/>
        <v>23</v>
      </c>
    </row>
    <row r="55" spans="1:32" x14ac:dyDescent="0.25">
      <c r="A55" s="10"/>
      <c r="B55" s="11" t="s">
        <v>3</v>
      </c>
      <c r="C55" s="6">
        <v>0</v>
      </c>
      <c r="D55" s="12">
        <f>IFERROR(C55/G55,"N/A")</f>
        <v>0</v>
      </c>
      <c r="E55" s="8">
        <v>0</v>
      </c>
      <c r="F55" s="12">
        <f>IFERROR(E55/G55,"N/A")</f>
        <v>0</v>
      </c>
      <c r="G55" s="9">
        <v>8</v>
      </c>
      <c r="H55" s="6">
        <v>0</v>
      </c>
      <c r="I55" s="12" t="str">
        <f>IFERROR(H55/L55,"N/A")</f>
        <v>N/A</v>
      </c>
      <c r="J55" s="8">
        <v>0</v>
      </c>
      <c r="K55" s="12" t="str">
        <f>IFERROR(J55/L55,"N/A")</f>
        <v>N/A</v>
      </c>
      <c r="L55" s="9">
        <v>0</v>
      </c>
      <c r="M55" s="6">
        <f t="shared" si="4"/>
        <v>0</v>
      </c>
      <c r="N55" s="7">
        <f t="shared" si="5"/>
        <v>0</v>
      </c>
      <c r="O55" s="8">
        <f t="shared" si="6"/>
        <v>0</v>
      </c>
      <c r="P55" s="7">
        <f t="shared" si="7"/>
        <v>0</v>
      </c>
      <c r="Q55" s="9">
        <f t="shared" si="8"/>
        <v>8</v>
      </c>
      <c r="R55" s="6">
        <v>0</v>
      </c>
      <c r="S55" s="12">
        <f>IFERROR(R55/V55,"N/A")</f>
        <v>0</v>
      </c>
      <c r="T55" s="8">
        <v>0</v>
      </c>
      <c r="U55" s="12">
        <f>IFERROR(T55/V55,"N/A")</f>
        <v>0</v>
      </c>
      <c r="V55" s="9">
        <v>6</v>
      </c>
      <c r="W55" s="6">
        <v>0</v>
      </c>
      <c r="X55" s="12" t="str">
        <f>IFERROR(W55/AA55,"N/A")</f>
        <v>N/A</v>
      </c>
      <c r="Y55" s="8">
        <v>0</v>
      </c>
      <c r="Z55" s="12" t="str">
        <f>IFERROR(Y55/AA55,"N/A")</f>
        <v>N/A</v>
      </c>
      <c r="AA55" s="9">
        <v>0</v>
      </c>
      <c r="AB55" s="6">
        <f t="shared" si="13"/>
        <v>0</v>
      </c>
      <c r="AC55" s="7">
        <f t="shared" si="14"/>
        <v>0</v>
      </c>
      <c r="AD55" s="8">
        <f t="shared" si="15"/>
        <v>0</v>
      </c>
      <c r="AE55" s="7">
        <f t="shared" si="16"/>
        <v>0</v>
      </c>
      <c r="AF55" s="9">
        <f t="shared" si="17"/>
        <v>6</v>
      </c>
    </row>
    <row r="56" spans="1:32" ht="15.75" thickBot="1" x14ac:dyDescent="0.3">
      <c r="A56" s="29" t="s">
        <v>0</v>
      </c>
      <c r="B56" s="30"/>
      <c r="C56" s="13">
        <f>SUM(C8:C55)</f>
        <v>1420</v>
      </c>
      <c r="D56" s="14">
        <f>C56/G56</f>
        <v>7.2854137807193062E-2</v>
      </c>
      <c r="E56" s="15">
        <f>SUM(E8:E55)</f>
        <v>1605</v>
      </c>
      <c r="F56" s="14">
        <f>E56/G56</f>
        <v>8.2345698014468213E-2</v>
      </c>
      <c r="G56" s="16">
        <f>SUM(G8:G55)</f>
        <v>19491</v>
      </c>
      <c r="H56" s="17">
        <f>SUM(H8:H55)</f>
        <v>371</v>
      </c>
      <c r="I56" s="18">
        <f>H56/L56</f>
        <v>0.25410958904109587</v>
      </c>
      <c r="J56" s="19">
        <f>SUM(J8:J55)</f>
        <v>393</v>
      </c>
      <c r="K56" s="18">
        <f>J56/L56</f>
        <v>0.2691780821917808</v>
      </c>
      <c r="L56" s="20">
        <f>SUM(L8:L55)</f>
        <v>1460</v>
      </c>
      <c r="M56" s="21">
        <f>SUM(M8:M55)</f>
        <v>1791</v>
      </c>
      <c r="N56" s="22">
        <f>M56/Q56</f>
        <v>8.5485179705026018E-2</v>
      </c>
      <c r="O56" s="23">
        <f>SUM(O8:O55)</f>
        <v>1998</v>
      </c>
      <c r="P56" s="22">
        <f>O56/Q56</f>
        <v>9.5365376354350634E-2</v>
      </c>
      <c r="Q56" s="24">
        <f>SUM(Q8:Q55)</f>
        <v>20951</v>
      </c>
      <c r="R56" s="13">
        <f>SUM(R8:R55)</f>
        <v>1373</v>
      </c>
      <c r="S56" s="14">
        <f>R56/V56</f>
        <v>7.4064084583018663E-2</v>
      </c>
      <c r="T56" s="15">
        <f>SUM(T8:T55)</f>
        <v>1635</v>
      </c>
      <c r="U56" s="14">
        <f>T56/V56</f>
        <v>8.8197216528212316E-2</v>
      </c>
      <c r="V56" s="16">
        <f>SUM(V8:V55)</f>
        <v>18538</v>
      </c>
      <c r="W56" s="17">
        <f>SUM(W8:W55)</f>
        <v>403</v>
      </c>
      <c r="X56" s="18">
        <f>W56/AA56</f>
        <v>0.2777394900068918</v>
      </c>
      <c r="Y56" s="19">
        <f>SUM(Y8:Y55)</f>
        <v>436</v>
      </c>
      <c r="Z56" s="18">
        <f>Y56/AA56</f>
        <v>0.30048242591316332</v>
      </c>
      <c r="AA56" s="20">
        <f>SUM(AA8:AA55)</f>
        <v>1451</v>
      </c>
      <c r="AB56" s="21">
        <f>SUM(AB8:AB55)</f>
        <v>1776</v>
      </c>
      <c r="AC56" s="22">
        <f>AB56/AF56</f>
        <v>8.8848866876782229E-2</v>
      </c>
      <c r="AD56" s="23">
        <f>SUM(AD8:AD55)</f>
        <v>2071</v>
      </c>
      <c r="AE56" s="22">
        <f>AD56/AF56</f>
        <v>0.10360698384111261</v>
      </c>
      <c r="AF56" s="24">
        <f>SUM(AF8:AF55)</f>
        <v>19989</v>
      </c>
    </row>
    <row r="57" spans="1:32" ht="9" customHeight="1" thickTop="1" x14ac:dyDescent="0.25"/>
    <row r="58" spans="1:32" x14ac:dyDescent="0.25">
      <c r="A58" s="1" t="s">
        <v>2</v>
      </c>
    </row>
  </sheetData>
  <mergeCells count="35">
    <mergeCell ref="A4:B7"/>
    <mergeCell ref="A1:AF1"/>
    <mergeCell ref="J6:K6"/>
    <mergeCell ref="M6:N6"/>
    <mergeCell ref="O6:P6"/>
    <mergeCell ref="G5:G7"/>
    <mergeCell ref="L5:L7"/>
    <mergeCell ref="T6:U6"/>
    <mergeCell ref="W6:X6"/>
    <mergeCell ref="Y6:Z6"/>
    <mergeCell ref="A56:B56"/>
    <mergeCell ref="A3:Q3"/>
    <mergeCell ref="E6:F6"/>
    <mergeCell ref="C5:F5"/>
    <mergeCell ref="H5:K5"/>
    <mergeCell ref="M5:P5"/>
    <mergeCell ref="H6:I6"/>
    <mergeCell ref="C4:G4"/>
    <mergeCell ref="H4:L4"/>
    <mergeCell ref="M4:Q4"/>
    <mergeCell ref="C6:D6"/>
    <mergeCell ref="Q5:Q7"/>
    <mergeCell ref="AB6:AC6"/>
    <mergeCell ref="AD6:AE6"/>
    <mergeCell ref="R3:AF3"/>
    <mergeCell ref="R4:V4"/>
    <mergeCell ref="W4:AA4"/>
    <mergeCell ref="AB4:AF4"/>
    <mergeCell ref="R5:U5"/>
    <mergeCell ref="V5:V7"/>
    <mergeCell ref="W5:Z5"/>
    <mergeCell ref="AA5:AA7"/>
    <mergeCell ref="AB5:AE5"/>
    <mergeCell ref="AF5:AF7"/>
    <mergeCell ref="R6:S6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Opioid Use_DOC</vt:lpstr>
      <vt:lpstr>'Opioid Use_DOC'!IDX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Ferencik (Stat01)</dc:creator>
  <cp:lastModifiedBy>Khan, Sazid</cp:lastModifiedBy>
  <cp:lastPrinted>2018-05-04T15:17:57Z</cp:lastPrinted>
  <dcterms:created xsi:type="dcterms:W3CDTF">2017-08-04T16:08:22Z</dcterms:created>
  <dcterms:modified xsi:type="dcterms:W3CDTF">2018-08-07T17:04:12Z</dcterms:modified>
</cp:coreProperties>
</file>